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Ls-wvl3f5\30事務局＆健診\20病院総務課\10総務係\10-30各種調査物\R06\20250206 経営比較分析表\"/>
    </mc:Choice>
  </mc:AlternateContent>
  <xr:revisionPtr revIDLastSave="0" documentId="13_ncr:1_{A3C83CB5-8ED3-407D-ABC1-7544843B10BD}" xr6:coauthVersionLast="45" xr6:coauthVersionMax="45" xr10:uidLastSave="{00000000-0000-0000-0000-000000000000}"/>
  <workbookProtection workbookAlgorithmName="SHA-512" workbookHashValue="w+gyKkgxFOhgFMRDlMX9CX4okqQzi+T1xdgXU2KBGMQ2IJ8kOAy0dagpk9REcFDu5BjC0YrBw08nfrtmbNAMMQ==" workbookSaltValue="Lo05J9SfUEQkX4JFM57XYA==" workbookSpinCount="100000" lockStructure="1"/>
  <bookViews>
    <workbookView xWindow="-120" yWindow="-120" windowWidth="20730" windowHeight="1131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IM79" i="4" s="1"/>
  <c r="EQ7" i="5"/>
  <c r="EP7" i="5"/>
  <c r="EO7" i="5"/>
  <c r="EM7" i="5"/>
  <c r="EL7" i="5"/>
  <c r="EK7" i="5"/>
  <c r="EJ7" i="5"/>
  <c r="EI7" i="5"/>
  <c r="EH7" i="5"/>
  <c r="EG7" i="5"/>
  <c r="EF7" i="5"/>
  <c r="EE7" i="5"/>
  <c r="DV79" i="4" s="1"/>
  <c r="ED7" i="5"/>
  <c r="EB7" i="5"/>
  <c r="EA7" i="5"/>
  <c r="DZ7" i="5"/>
  <c r="AT80" i="4" s="1"/>
  <c r="DY7" i="5"/>
  <c r="DX7" i="5"/>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FL56" i="4" s="1"/>
  <c r="CT7" i="5"/>
  <c r="CS7" i="5"/>
  <c r="CR7" i="5"/>
  <c r="CQ7" i="5"/>
  <c r="DD56" i="4" s="1"/>
  <c r="CP7" i="5"/>
  <c r="CO7" i="5"/>
  <c r="CN7" i="5"/>
  <c r="CM7" i="5"/>
  <c r="DS55" i="4" s="1"/>
  <c r="CL7" i="5"/>
  <c r="CJ7" i="5"/>
  <c r="CI7" i="5"/>
  <c r="CH7" i="5"/>
  <c r="AT56" i="4" s="1"/>
  <c r="CG7" i="5"/>
  <c r="CF7" i="5"/>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FL34" i="4" s="1"/>
  <c r="BB7" i="5"/>
  <c r="BA7" i="5"/>
  <c r="AZ7" i="5"/>
  <c r="AY7" i="5"/>
  <c r="DD34" i="4" s="1"/>
  <c r="AX7" i="5"/>
  <c r="AW7" i="5"/>
  <c r="AV7" i="5"/>
  <c r="AU7" i="5"/>
  <c r="DS33" i="4" s="1"/>
  <c r="AT7" i="5"/>
  <c r="AR7" i="5"/>
  <c r="AQ7" i="5"/>
  <c r="AP7" i="5"/>
  <c r="AT34" i="4" s="1"/>
  <c r="AO7" i="5"/>
  <c r="AN7" i="5"/>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ID10" i="4" s="1"/>
  <c r="AB6" i="5"/>
  <c r="LP8" i="4" s="1"/>
  <c r="AA6" i="5"/>
  <c r="Z6" i="5"/>
  <c r="Y6" i="5"/>
  <c r="FZ12" i="4" s="1"/>
  <c r="X6" i="5"/>
  <c r="EG12" i="4" s="1"/>
  <c r="W6" i="5"/>
  <c r="V6" i="5"/>
  <c r="U6" i="5"/>
  <c r="B12" i="4" s="1"/>
  <c r="T6" i="5"/>
  <c r="FZ10" i="4" s="1"/>
  <c r="S6" i="5"/>
  <c r="R6" i="5"/>
  <c r="Q6" i="5"/>
  <c r="AU10" i="4" s="1"/>
  <c r="P6" i="5"/>
  <c r="B10" i="4" s="1"/>
  <c r="O6" i="5"/>
  <c r="N6" i="5"/>
  <c r="M6" i="5"/>
  <c r="CN8" i="4" s="1"/>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LZ80" i="4"/>
  <c r="LK80" i="4"/>
  <c r="JB80" i="4"/>
  <c r="IM80" i="4"/>
  <c r="HI80" i="4"/>
  <c r="GT80" i="4"/>
  <c r="FO80" i="4"/>
  <c r="EZ80" i="4"/>
  <c r="EK80" i="4"/>
  <c r="DV80" i="4"/>
  <c r="DG80" i="4"/>
  <c r="BX80" i="4"/>
  <c r="BI80" i="4"/>
  <c r="AE80" i="4"/>
  <c r="P80" i="4"/>
  <c r="MO79" i="4"/>
  <c r="LZ79" i="4"/>
  <c r="LK79" i="4"/>
  <c r="KG79" i="4"/>
  <c r="JB79" i="4"/>
  <c r="HX79" i="4"/>
  <c r="HI79" i="4"/>
  <c r="GT79" i="4"/>
  <c r="FO79" i="4"/>
  <c r="EZ79" i="4"/>
  <c r="EK79" i="4"/>
  <c r="DG79" i="4"/>
  <c r="AT79" i="4"/>
  <c r="AE79" i="4"/>
  <c r="LY56" i="4"/>
  <c r="LJ56" i="4"/>
  <c r="IZ56" i="4"/>
  <c r="IK56" i="4"/>
  <c r="HG56" i="4"/>
  <c r="GR56" i="4"/>
  <c r="EW56" i="4"/>
  <c r="EH56" i="4"/>
  <c r="DS56" i="4"/>
  <c r="BX56" i="4"/>
  <c r="BI56" i="4"/>
  <c r="AE56" i="4"/>
  <c r="P56" i="4"/>
  <c r="MN55" i="4"/>
  <c r="LY55" i="4"/>
  <c r="LJ55" i="4"/>
  <c r="KF55" i="4"/>
  <c r="IZ55" i="4"/>
  <c r="IK55" i="4"/>
  <c r="HV55" i="4"/>
  <c r="HG55" i="4"/>
  <c r="GR55" i="4"/>
  <c r="FL55" i="4"/>
  <c r="EW55" i="4"/>
  <c r="EH55" i="4"/>
  <c r="DD55" i="4"/>
  <c r="AT55" i="4"/>
  <c r="AE55" i="4"/>
  <c r="LY34" i="4"/>
  <c r="LJ34" i="4"/>
  <c r="IZ34" i="4"/>
  <c r="IK34" i="4"/>
  <c r="HG34" i="4"/>
  <c r="GR34" i="4"/>
  <c r="EW34" i="4"/>
  <c r="EH34" i="4"/>
  <c r="DS34" i="4"/>
  <c r="BX34" i="4"/>
  <c r="BI34" i="4"/>
  <c r="AE34" i="4"/>
  <c r="P34" i="4"/>
  <c r="MN33" i="4"/>
  <c r="LY33" i="4"/>
  <c r="LJ33" i="4"/>
  <c r="KF33" i="4"/>
  <c r="IZ33" i="4"/>
  <c r="IK33" i="4"/>
  <c r="HV33" i="4"/>
  <c r="HG33" i="4"/>
  <c r="GR33" i="4"/>
  <c r="FL33" i="4"/>
  <c r="EW33" i="4"/>
  <c r="EH33" i="4"/>
  <c r="DD33" i="4"/>
  <c r="AT33" i="4"/>
  <c r="AE33" i="4"/>
  <c r="LP12" i="4"/>
  <c r="CN12" i="4"/>
  <c r="AU12" i="4"/>
  <c r="LP10" i="4"/>
  <c r="JW10" i="4"/>
  <c r="EG10" i="4"/>
  <c r="CN10" i="4"/>
  <c r="JW8" i="4"/>
  <c r="ID8" i="4"/>
  <c r="EG8" i="4"/>
  <c r="AU8" i="4"/>
  <c r="B8" i="4"/>
  <c r="B6" i="4"/>
  <c r="F11" i="5" l="1"/>
  <c r="B11" i="5"/>
  <c r="D11" i="5"/>
  <c r="C11" i="5"/>
  <c r="E11" i="5"/>
  <c r="KV78" i="4" l="1"/>
  <c r="KU54" i="4"/>
  <c r="KU32" i="4"/>
  <c r="HI78" i="4"/>
  <c r="HG54" i="4"/>
  <c r="HG32" i="4"/>
  <c r="DV78" i="4"/>
  <c r="DS54" i="4"/>
  <c r="AE32" i="4"/>
  <c r="DS32" i="4"/>
  <c r="AE54" i="4"/>
  <c r="AE78" i="4"/>
  <c r="HX78" i="4"/>
  <c r="HV54" i="4"/>
  <c r="HV32" i="4"/>
  <c r="EK78" i="4"/>
  <c r="EH54" i="4"/>
  <c r="EH32" i="4"/>
  <c r="AT78" i="4"/>
  <c r="AT54" i="4"/>
  <c r="LJ32" i="4"/>
  <c r="LJ54" i="4"/>
  <c r="AT32" i="4"/>
  <c r="LK78" i="4"/>
  <c r="P78" i="4"/>
  <c r="P54" i="4"/>
  <c r="P32" i="4"/>
  <c r="KG78" i="4"/>
  <c r="KF54" i="4"/>
  <c r="KF32" i="4"/>
  <c r="GT78" i="4"/>
  <c r="GR54" i="4"/>
  <c r="GR32" i="4"/>
  <c r="DD54" i="4"/>
  <c r="DD32" i="4"/>
  <c r="DG78" i="4"/>
  <c r="EZ78" i="4"/>
  <c r="EW54" i="4"/>
  <c r="EW32" i="4"/>
  <c r="BI78" i="4"/>
  <c r="BI54" i="4"/>
  <c r="BI32" i="4"/>
  <c r="LZ78" i="4"/>
  <c r="LY54" i="4"/>
  <c r="LY32" i="4"/>
  <c r="IM78" i="4"/>
  <c r="IK54" i="4"/>
  <c r="IK32" i="4"/>
  <c r="BX78" i="4"/>
  <c r="BX54" i="4"/>
  <c r="BX32" i="4"/>
  <c r="MO78" i="4"/>
  <c r="MN54" i="4"/>
  <c r="MN32" i="4"/>
  <c r="JB78" i="4"/>
  <c r="IZ54" i="4"/>
  <c r="IZ32" i="4"/>
  <c r="FL54" i="4"/>
  <c r="FO78" i="4"/>
  <c r="FL32" i="4"/>
</calcChain>
</file>

<file path=xl/sharedStrings.xml><?xml version="1.0" encoding="utf-8"?>
<sst xmlns="http://schemas.openxmlformats.org/spreadsheetml/2006/main" count="342" uniqueCount="185">
  <si>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</si>
  <si>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</si>
  <si>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</si>
  <si>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</si>
  <si>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</si>
  <si>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</si>
  <si>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</si>
  <si>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</si>
  <si>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</si>
  <si>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</si>
  <si>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</si>
  <si>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</si>
  <si>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</si>
  <si>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</si>
  <si>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</si>
  <si>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</si>
  <si>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</si>
  <si>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</si>
  <si>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</si>
  <si>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</si>
  <si>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</si>
  <si>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</si>
  <si>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</si>
  <si>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</si>
  <si>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</si>
  <si>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</si>
  <si>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</si>
  <si>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</si>
  <si>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</si>
  <si>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</si>
  <si>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</si>
  <si>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</si>
  <si>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</si>
  <si>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</si>
  <si>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</si>
  <si>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</si>
  <si>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</si>
  <si>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</si>
  <si>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</si>
  <si>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</si>
  <si>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</si>
  <si>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</si>
  <si>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</si>
  <si>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</si>
  <si>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</si>
  <si>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</si>
  <si>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</si>
  <si>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</si>
  <si>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</si>
  <si>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</si>
  <si>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</si>
  <si>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</si>
  <si>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</si>
  <si>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</si>
  <si>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</si>
  <si>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</si>
  <si>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</si>
  <si>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</si>
  <si>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</si>
  <si>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</si>
  <si>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</si>
  <si>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</si>
  <si>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</si>
  <si>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</si>
  <si>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</si>
  <si>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</si>
  <si>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</si>
  <si>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</si>
  <si>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</si>
  <si>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</si>
  <si>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</si>
  <si>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</si>
  <si>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</si>
  <si>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</si>
  <si>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</si>
  <si>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</si>
  <si>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</si>
  <si>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</si>
  <si>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</si>
  <si>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</si>
  <si>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</si>
  <si>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</si>
  <si>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</si>
  <si>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</si>
  <si>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</si>
  <si>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</si>
  <si>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</si>
  <si>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</si>
  <si>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</si>
  <si>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</si>
  <si>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</si>
  <si>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</si>
  <si>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</si>
  <si>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</si>
  <si>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</si>
  <si>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</si>
  <si>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</si>
  <si>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</si>
  <si>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</si>
  <si>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</si>
  <si>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</si>
  <si>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</si>
  <si>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</si>
  <si>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</si>
  <si>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</si>
  <si>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</si>
  <si>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</si>
  <si>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</si>
  <si>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</si>
  <si>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</si>
  <si>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</si>
  <si>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</si>
  <si>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</si>
  <si>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</si>
  <si>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</si>
  <si>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</si>
  <si>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</si>
  <si>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</si>
  <si>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</si>
  <si>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</si>
  <si>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</si>
  <si>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</si>
  <si>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</si>
  <si>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</si>
  <si>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</si>
  <si>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</si>
  <si>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</si>
  <si>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</si>
  <si>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</si>
  <si>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</si>
  <si>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</si>
  <si>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</si>
  <si>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</si>
  <si>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</si>
  <si>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</si>
  <si>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</si>
  <si>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</si>
  <si>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</si>
  <si>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</si>
  <si>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</si>
  <si>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</si>
  <si>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</si>
  <si>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</si>
  <si>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</si>
  <si>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</si>
  <si>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</si>
  <si>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</si>
  <si>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</si>
  <si>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</si>
  <si>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</si>
  <si>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</si>
  <si>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</si>
  <si>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</si>
  <si>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</si>
  <si>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</si>
  <si>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</si>
  <si>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</si>
  <si>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</si>
  <si>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</si>
  <si>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</si>
  <si>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</si>
  <si>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</si>
  <si>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</si>
  <si>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島根県</t>
  </si>
  <si>
    <t>出雲市</t>
  </si>
  <si>
    <t>出雲市立総合医療センター</t>
  </si>
  <si>
    <t>条例全部</t>
  </si>
  <si>
    <t>病院事業</t>
  </si>
  <si>
    <t>一般病院</t>
  </si>
  <si>
    <t>100床以上～200床未満</t>
  </si>
  <si>
    <t>自治体職員</t>
  </si>
  <si>
    <t>直営</t>
  </si>
  <si>
    <t>ド 訓</t>
  </si>
  <si>
    <t>救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</si>
  <si>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</si>
  <si>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</si>
  <si>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</si>
  <si>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</si>
  <si>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</si>
  <si>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</si>
  <si>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</si>
  <si>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当院では、圏域内の機能分担により、３次救急医療機関への過度な患者の集中を防ぐため、出雲医療圏の東部地域を中心に１次、２次救急医療を担っている。
　入院では、当医療圏において不足する回復期病棟（地域包括ケア、回復期リハビリ）を整備し、在宅等への復帰支援を強化している。
　また、『「地域で暮らす」を支える病院』のスローガンのもと、地域包括ケアシステムの構築に向けた取組として、近年では訪問診療、訪問看護、訪問リハビリテーションの取組を強化し、令和４年４月には在宅療養支援病院となった。
　その他、へき地医療拠点病院として、市立診療所への医師派遣に加え、がん検診やドック等の充実による予防医療を推進している。</t>
    <rPh sb="1" eb="3">
      <t>トウイン</t>
    </rPh>
    <rPh sb="6" eb="7">
      <t>ケン</t>
    </rPh>
    <rPh sb="7" eb="9">
      <t>イキナイ</t>
    </rPh>
    <rPh sb="10" eb="12">
      <t>キノウ</t>
    </rPh>
    <rPh sb="12" eb="14">
      <t>ブンタン</t>
    </rPh>
    <rPh sb="19" eb="20">
      <t>ジ</t>
    </rPh>
    <rPh sb="20" eb="22">
      <t>キュウキュウ</t>
    </rPh>
    <rPh sb="22" eb="24">
      <t>イリョウ</t>
    </rPh>
    <rPh sb="24" eb="26">
      <t>キカン</t>
    </rPh>
    <rPh sb="28" eb="30">
      <t>カド</t>
    </rPh>
    <rPh sb="31" eb="33">
      <t>カンジャ</t>
    </rPh>
    <rPh sb="34" eb="36">
      <t>シュウチュウ</t>
    </rPh>
    <rPh sb="37" eb="38">
      <t>フセ</t>
    </rPh>
    <rPh sb="42" eb="44">
      <t>イズモ</t>
    </rPh>
    <rPh sb="44" eb="46">
      <t>イリョウ</t>
    </rPh>
    <rPh sb="46" eb="47">
      <t>ケン</t>
    </rPh>
    <rPh sb="48" eb="50">
      <t>トウブ</t>
    </rPh>
    <rPh sb="50" eb="52">
      <t>チイキ</t>
    </rPh>
    <rPh sb="53" eb="55">
      <t>チュウシン</t>
    </rPh>
    <rPh sb="57" eb="58">
      <t>ジ</t>
    </rPh>
    <rPh sb="60" eb="61">
      <t>ジ</t>
    </rPh>
    <rPh sb="61" eb="63">
      <t>キュウキュウ</t>
    </rPh>
    <rPh sb="63" eb="65">
      <t>イリョウ</t>
    </rPh>
    <rPh sb="66" eb="67">
      <t>ニナ</t>
    </rPh>
    <rPh sb="141" eb="143">
      <t>チイキ</t>
    </rPh>
    <rPh sb="144" eb="145">
      <t>ク</t>
    </rPh>
    <rPh sb="149" eb="150">
      <t>ササ</t>
    </rPh>
    <rPh sb="152" eb="154">
      <t>ビョウイン</t>
    </rPh>
    <rPh sb="165" eb="167">
      <t>チイキ</t>
    </rPh>
    <rPh sb="167" eb="169">
      <t>ホウカツ</t>
    </rPh>
    <rPh sb="176" eb="178">
      <t>コウチク</t>
    </rPh>
    <rPh sb="179" eb="180">
      <t>ム</t>
    </rPh>
    <rPh sb="182" eb="184">
      <t>トリクミ</t>
    </rPh>
    <rPh sb="188" eb="190">
      <t>キンネン</t>
    </rPh>
    <rPh sb="192" eb="194">
      <t>ホウモン</t>
    </rPh>
    <rPh sb="194" eb="196">
      <t>シンリョウ</t>
    </rPh>
    <rPh sb="202" eb="204">
      <t>ホウモン</t>
    </rPh>
    <rPh sb="246" eb="247">
      <t>ホカ</t>
    </rPh>
    <rPh sb="273" eb="274">
      <t>クワ</t>
    </rPh>
    <phoneticPr fontId="5"/>
  </si>
  <si>
    <r>
      <rPr>
        <sz val="9"/>
        <rFont val="ＭＳ ゴシック"/>
        <family val="3"/>
        <charset val="128"/>
      </rPr>
      <t>①は、新型コロナウイルス感染症病床確保補助金が大幅に減少したことに伴う収入の減少と前年度に更新した電子カルテシステムの減価償却費及び給与費等の費用の増加により、赤字決算となった。②、③について、新型コロナウイルス感染症患者の受入病床数の減少に伴う一般入院患者の受け入れ増加により医業収益が増加し、類似病院平均値よりは低いものの前年度と比べ数値が改善した。</t>
    </r>
    <r>
      <rPr>
        <sz val="9"/>
        <color theme="1"/>
        <rFont val="ＭＳ ゴシック"/>
        <family val="3"/>
        <charset val="128"/>
      </rPr>
      <t xml:space="preserve">
④は、新型コロナウイルス感染症患者の受入病床数の減少に伴う一般入院患者の受け入れ増加により、前年度に比べ数値が改善し、類似病院平均も上回る結果となった。
⑤は微増しているものの、類似病院平均は下回っている一方で、⑥は微減し、類似病院平均も下回っている状況である。入院、外来ともにさらなる収益率の向上が課題となっている。
⑦の減少要因は、医師等の増員により、職員給与費が増加した一方、医業収益も増加したことにより、相対的に数値が減少したものである。
⑧は、全国規模の共同購入を実施し材料費の削減に努めている。
⑨は平成28年度に、資本剰余金との処分議決により解消した。</t>
    </r>
    <rPh sb="3" eb="5">
      <t>シンガタ</t>
    </rPh>
    <rPh sb="12" eb="15">
      <t>カンセンショウ</t>
    </rPh>
    <rPh sb="15" eb="17">
      <t>ビョウショウ</t>
    </rPh>
    <rPh sb="17" eb="19">
      <t>カクホ</t>
    </rPh>
    <rPh sb="19" eb="22">
      <t>ホジョキン</t>
    </rPh>
    <rPh sb="23" eb="25">
      <t>オオハバ</t>
    </rPh>
    <rPh sb="26" eb="28">
      <t>ゲンショウ</t>
    </rPh>
    <rPh sb="33" eb="34">
      <t>トモナ</t>
    </rPh>
    <rPh sb="35" eb="37">
      <t>シュウニュウ</t>
    </rPh>
    <rPh sb="38" eb="39">
      <t>ゲン</t>
    </rPh>
    <rPh sb="39" eb="40">
      <t>ショウ</t>
    </rPh>
    <rPh sb="41" eb="44">
      <t>ゼンネンド</t>
    </rPh>
    <rPh sb="45" eb="47">
      <t>コウシン</t>
    </rPh>
    <rPh sb="49" eb="51">
      <t>デンシ</t>
    </rPh>
    <rPh sb="59" eb="61">
      <t>ゲンカ</t>
    </rPh>
    <rPh sb="61" eb="63">
      <t>ショウキャク</t>
    </rPh>
    <rPh sb="63" eb="64">
      <t>ヒ</t>
    </rPh>
    <rPh sb="64" eb="65">
      <t>オヨ</t>
    </rPh>
    <rPh sb="66" eb="68">
      <t>キュウヨ</t>
    </rPh>
    <rPh sb="68" eb="69">
      <t>ヒ</t>
    </rPh>
    <rPh sb="69" eb="70">
      <t>トウ</t>
    </rPh>
    <rPh sb="71" eb="73">
      <t>ヒヨウ</t>
    </rPh>
    <rPh sb="74" eb="76">
      <t>ゾウカ</t>
    </rPh>
    <rPh sb="80" eb="82">
      <t>アカジ</t>
    </rPh>
    <rPh sb="82" eb="84">
      <t>ケッサン</t>
    </rPh>
    <rPh sb="97" eb="99">
      <t>シンガタ</t>
    </rPh>
    <rPh sb="109" eb="111">
      <t>カンジャ</t>
    </rPh>
    <rPh sb="112" eb="114">
      <t>ウケイレ</t>
    </rPh>
    <rPh sb="114" eb="117">
      <t>ビョウショウスウ</t>
    </rPh>
    <rPh sb="118" eb="119">
      <t>ゲン</t>
    </rPh>
    <rPh sb="119" eb="120">
      <t>ショウ</t>
    </rPh>
    <rPh sb="121" eb="122">
      <t>トモナ</t>
    </rPh>
    <rPh sb="123" eb="125">
      <t>イッパン</t>
    </rPh>
    <rPh sb="125" eb="127">
      <t>ニュウイン</t>
    </rPh>
    <rPh sb="127" eb="129">
      <t>カンジャ</t>
    </rPh>
    <rPh sb="130" eb="131">
      <t>ウ</t>
    </rPh>
    <rPh sb="132" eb="133">
      <t>イ</t>
    </rPh>
    <rPh sb="134" eb="136">
      <t>ゾウカ</t>
    </rPh>
    <rPh sb="144" eb="146">
      <t>ゾウカ</t>
    </rPh>
    <rPh sb="148" eb="150">
      <t>ルイジ</t>
    </rPh>
    <rPh sb="150" eb="152">
      <t>ビョウイン</t>
    </rPh>
    <rPh sb="152" eb="154">
      <t>ヘイキン</t>
    </rPh>
    <rPh sb="154" eb="155">
      <t>チ</t>
    </rPh>
    <rPh sb="158" eb="159">
      <t>ヒク</t>
    </rPh>
    <rPh sb="163" eb="166">
      <t>ゼンネンド</t>
    </rPh>
    <rPh sb="167" eb="168">
      <t>クラ</t>
    </rPh>
    <rPh sb="169" eb="171">
      <t>スウチ</t>
    </rPh>
    <rPh sb="172" eb="174">
      <t>カイゼン</t>
    </rPh>
    <rPh sb="181" eb="182">
      <t>シン</t>
    </rPh>
    <rPh sb="224" eb="227">
      <t>ゼンネンド</t>
    </rPh>
    <rPh sb="228" eb="229">
      <t>クラ</t>
    </rPh>
    <rPh sb="230" eb="232">
      <t>スウチ</t>
    </rPh>
    <rPh sb="233" eb="235">
      <t>カイゼン</t>
    </rPh>
    <rPh sb="244" eb="246">
      <t>ウワマワ</t>
    </rPh>
    <rPh sb="247" eb="249">
      <t>ケッカ</t>
    </rPh>
    <rPh sb="258" eb="259">
      <t>ゾウ</t>
    </rPh>
    <rPh sb="274" eb="276">
      <t>ジョウキョウ</t>
    </rPh>
    <rPh sb="280" eb="282">
      <t>イッポウ</t>
    </rPh>
    <rPh sb="286" eb="288">
      <t>ビゲン</t>
    </rPh>
    <rPh sb="297" eb="299">
      <t>シタマワ</t>
    </rPh>
    <rPh sb="334" eb="336">
      <t>ゾウカ</t>
    </rPh>
    <rPh sb="336" eb="338">
      <t>ヨウイン</t>
    </rPh>
    <rPh sb="340" eb="341">
      <t>ゲン</t>
    </rPh>
    <rPh sb="341" eb="342">
      <t>ショウ</t>
    </rPh>
    <rPh sb="343" eb="345">
      <t>ゾウイン</t>
    </rPh>
    <rPh sb="346" eb="348">
      <t>イシ</t>
    </rPh>
    <rPh sb="348" eb="349">
      <t>トウ</t>
    </rPh>
    <rPh sb="349" eb="350">
      <t>リョウ</t>
    </rPh>
    <rPh sb="356" eb="358">
      <t>ゾウカ</t>
    </rPh>
    <rPh sb="360" eb="362">
      <t>イッポウ</t>
    </rPh>
    <rPh sb="366" eb="368">
      <t>イッポウ</t>
    </rPh>
    <rPh sb="368" eb="370">
      <t>ゲンショウ</t>
    </rPh>
    <rPh sb="374" eb="376">
      <t>ゾウカ</t>
    </rPh>
    <rPh sb="384" eb="387">
      <t>ソウタイテキ</t>
    </rPh>
    <rPh sb="388" eb="390">
      <t>スウチ</t>
    </rPh>
    <rPh sb="391" eb="393">
      <t>ゲンショウ</t>
    </rPh>
    <phoneticPr fontId="5"/>
  </si>
  <si>
    <r>
      <t>　当院は、令和5年度に策定した「出雲市立総合医療センター経営強化プラン」の方針に沿って、地域包括ケアシステムの構築に向けた役割を果たすとともに、経営指標として掲げている経常黒字化、単年度資金収支の黒字化による内部留保資金の安定的な確保に向けて経営健全化に取り組んでいる。
　令和2年度以降、経常収支は黒字であったものの、新型コロナウイルス感染症関連の補助金や委託料収入など医業外収益によるところが大きかったため、それらの収入が減少した令和5年度においては、経常赤字に転じた。このような現状を改めるため、病床機能転換や</t>
    </r>
    <r>
      <rPr>
        <sz val="11"/>
        <rFont val="ＭＳ ゴシック"/>
        <family val="3"/>
        <charset val="128"/>
      </rPr>
      <t>入院料上位基準の取得</t>
    </r>
    <r>
      <rPr>
        <sz val="11"/>
        <color theme="1"/>
        <rFont val="ＭＳ ゴシック"/>
        <family val="3"/>
        <charset val="128"/>
      </rPr>
      <t>等による入院診療単価の向上に取り組むなど、医業収支の改善を図っていく必要がある。
　今後は、経営強化プランに基づき、在宅医療の更なる推進、健診・ドック機能の拡充などの増収への取組を着実に実施し、経営改善を図り、持続可能な地域医療提供体制の確保に向けて取り組んでいく。</t>
    </r>
    <rPh sb="1" eb="3">
      <t>トウイン</t>
    </rPh>
    <rPh sb="5" eb="7">
      <t>レイワ</t>
    </rPh>
    <rPh sb="8" eb="10">
      <t>ネンド</t>
    </rPh>
    <rPh sb="11" eb="13">
      <t>サクテイ</t>
    </rPh>
    <rPh sb="16" eb="19">
      <t>イズモシ</t>
    </rPh>
    <rPh sb="19" eb="20">
      <t>リツ</t>
    </rPh>
    <rPh sb="20" eb="22">
      <t>ソウゴウ</t>
    </rPh>
    <rPh sb="22" eb="24">
      <t>イリョウ</t>
    </rPh>
    <rPh sb="28" eb="30">
      <t>ケイエイ</t>
    </rPh>
    <rPh sb="30" eb="32">
      <t>キョウカ</t>
    </rPh>
    <rPh sb="37" eb="39">
      <t>ホウシン</t>
    </rPh>
    <rPh sb="40" eb="41">
      <t>ソ</t>
    </rPh>
    <rPh sb="44" eb="46">
      <t>チイキ</t>
    </rPh>
    <rPh sb="46" eb="48">
      <t>ホウカツ</t>
    </rPh>
    <rPh sb="55" eb="57">
      <t>コウチク</t>
    </rPh>
    <rPh sb="58" eb="59">
      <t>ム</t>
    </rPh>
    <rPh sb="61" eb="63">
      <t>ヤクワリ</t>
    </rPh>
    <rPh sb="64" eb="65">
      <t>ハ</t>
    </rPh>
    <rPh sb="72" eb="74">
      <t>ケイエイ</t>
    </rPh>
    <rPh sb="74" eb="76">
      <t>シヒョウ</t>
    </rPh>
    <rPh sb="79" eb="80">
      <t>カカ</t>
    </rPh>
    <rPh sb="84" eb="86">
      <t>ケイジョウ</t>
    </rPh>
    <rPh sb="86" eb="89">
      <t>クロジカ</t>
    </rPh>
    <rPh sb="90" eb="93">
      <t>タンネンド</t>
    </rPh>
    <rPh sb="93" eb="95">
      <t>シキン</t>
    </rPh>
    <rPh sb="95" eb="97">
      <t>シュウシ</t>
    </rPh>
    <rPh sb="98" eb="101">
      <t>クロジカ</t>
    </rPh>
    <rPh sb="104" eb="106">
      <t>ナイブ</t>
    </rPh>
    <rPh sb="106" eb="108">
      <t>リュウホ</t>
    </rPh>
    <rPh sb="108" eb="110">
      <t>シキン</t>
    </rPh>
    <rPh sb="111" eb="114">
      <t>アンテイテキ</t>
    </rPh>
    <rPh sb="115" eb="117">
      <t>カクホ</t>
    </rPh>
    <rPh sb="118" eb="119">
      <t>ム</t>
    </rPh>
    <rPh sb="121" eb="123">
      <t>ケイエイ</t>
    </rPh>
    <rPh sb="123" eb="126">
      <t>ケンゼンカ</t>
    </rPh>
    <rPh sb="127" eb="128">
      <t>ト</t>
    </rPh>
    <rPh sb="129" eb="130">
      <t>ク</t>
    </rPh>
    <rPh sb="150" eb="152">
      <t>クロジ</t>
    </rPh>
    <rPh sb="160" eb="162">
      <t>シンガタ</t>
    </rPh>
    <rPh sb="169" eb="172">
      <t>カンセンショウ</t>
    </rPh>
    <rPh sb="172" eb="174">
      <t>カンレン</t>
    </rPh>
    <rPh sb="198" eb="199">
      <t>オオ</t>
    </rPh>
    <rPh sb="210" eb="212">
      <t>シュウニュウ</t>
    </rPh>
    <rPh sb="213" eb="215">
      <t>ゲンショウ</t>
    </rPh>
    <rPh sb="217" eb="219">
      <t>レイワ</t>
    </rPh>
    <rPh sb="220" eb="222">
      <t>ネンド</t>
    </rPh>
    <rPh sb="228" eb="230">
      <t>ケイジョウ</t>
    </rPh>
    <rPh sb="230" eb="232">
      <t>アカジ</t>
    </rPh>
    <rPh sb="233" eb="234">
      <t>テン</t>
    </rPh>
    <rPh sb="242" eb="244">
      <t>ゲンジョウ</t>
    </rPh>
    <rPh sb="245" eb="246">
      <t>アラタ</t>
    </rPh>
    <rPh sb="251" eb="253">
      <t>ビョウショウ</t>
    </rPh>
    <rPh sb="253" eb="255">
      <t>キノウ</t>
    </rPh>
    <rPh sb="255" eb="257">
      <t>テンカン</t>
    </rPh>
    <rPh sb="258" eb="261">
      <t>ニュウインリョウ</t>
    </rPh>
    <rPh sb="261" eb="263">
      <t>ジョウイ</t>
    </rPh>
    <rPh sb="263" eb="265">
      <t>キジュン</t>
    </rPh>
    <rPh sb="266" eb="268">
      <t>シュトク</t>
    </rPh>
    <rPh sb="268" eb="269">
      <t>トウ</t>
    </rPh>
    <rPh sb="272" eb="274">
      <t>ニュウイン</t>
    </rPh>
    <rPh sb="274" eb="276">
      <t>シンリョウ</t>
    </rPh>
    <rPh sb="276" eb="278">
      <t>タンカ</t>
    </rPh>
    <rPh sb="279" eb="281">
      <t>コウジョウ</t>
    </rPh>
    <rPh sb="282" eb="283">
      <t>ト</t>
    </rPh>
    <rPh sb="284" eb="285">
      <t>ク</t>
    </rPh>
    <rPh sb="289" eb="291">
      <t>イギョウ</t>
    </rPh>
    <rPh sb="291" eb="293">
      <t>シュウシ</t>
    </rPh>
    <rPh sb="294" eb="296">
      <t>カイゼン</t>
    </rPh>
    <rPh sb="297" eb="298">
      <t>ハカ</t>
    </rPh>
    <rPh sb="302" eb="304">
      <t>ヒツヨウ</t>
    </rPh>
    <rPh sb="310" eb="312">
      <t>コンゴ</t>
    </rPh>
    <rPh sb="314" eb="316">
      <t>ケイエイ</t>
    </rPh>
    <rPh sb="316" eb="318">
      <t>キョウカ</t>
    </rPh>
    <rPh sb="322" eb="323">
      <t>モト</t>
    </rPh>
    <rPh sb="326" eb="328">
      <t>ザイタク</t>
    </rPh>
    <rPh sb="328" eb="330">
      <t>イリョウ</t>
    </rPh>
    <rPh sb="331" eb="332">
      <t>サラ</t>
    </rPh>
    <rPh sb="334" eb="336">
      <t>スイシン</t>
    </rPh>
    <rPh sb="337" eb="339">
      <t>ケンシン</t>
    </rPh>
    <rPh sb="343" eb="345">
      <t>キノウ</t>
    </rPh>
    <rPh sb="346" eb="348">
      <t>カクジュウ</t>
    </rPh>
    <rPh sb="351" eb="353">
      <t>ゾウシュウ</t>
    </rPh>
    <rPh sb="355" eb="357">
      <t>トリクミ</t>
    </rPh>
    <rPh sb="358" eb="360">
      <t>チャクジツ</t>
    </rPh>
    <rPh sb="361" eb="363">
      <t>ジッシ</t>
    </rPh>
    <rPh sb="365" eb="367">
      <t>ケイエイ</t>
    </rPh>
    <rPh sb="367" eb="369">
      <t>カイゼン</t>
    </rPh>
    <rPh sb="370" eb="371">
      <t>ハカ</t>
    </rPh>
    <phoneticPr fontId="5"/>
  </si>
  <si>
    <t>①は、前年度は、資産売却や除却が多かったことによる減価償却累計額の減少が大きく、結果的に類似病院平均を下回ったものの、電子カルテシステムの更新後の償却開始等により、類似病院平均を上回る数値に転じることとなった。今後の課題として、平成22年度に改築整備した新館棟、平成7年度に整備した本館棟は、ともに老朽化が進行しており、今後は長寿命化に向けた計画的な改修を要する。
②は、令和3、4年度は類似病院平均並みの数値であったが、令和5年度においては、前年度に比べ器械備品の除却が少なかったことなどから、類似病院平均を上回る数値に転じた。
③は、類似病院平均は年々高まっている一方で、当院は当該平均値を下回り、ほぼ横ばいで推移しており、適正な設備投資状況にあると言える。
今後も、個々の保有資産の状況を勘案し、計画的な更新を行っていく。</t>
    <rPh sb="3" eb="6">
      <t>ゼンネンド</t>
    </rPh>
    <rPh sb="8" eb="10">
      <t>シサン</t>
    </rPh>
    <rPh sb="10" eb="12">
      <t>バイキャク</t>
    </rPh>
    <rPh sb="13" eb="15">
      <t>ジョキャク</t>
    </rPh>
    <rPh sb="16" eb="17">
      <t>オオ</t>
    </rPh>
    <rPh sb="25" eb="27">
      <t>ゲンカ</t>
    </rPh>
    <rPh sb="27" eb="29">
      <t>ショウキャク</t>
    </rPh>
    <rPh sb="29" eb="31">
      <t>ルイケイ</t>
    </rPh>
    <rPh sb="31" eb="32">
      <t>ガク</t>
    </rPh>
    <rPh sb="33" eb="35">
      <t>ゲンショウ</t>
    </rPh>
    <rPh sb="36" eb="37">
      <t>オオ</t>
    </rPh>
    <rPh sb="40" eb="43">
      <t>ケッカテキ</t>
    </rPh>
    <rPh sb="44" eb="46">
      <t>ルイジ</t>
    </rPh>
    <rPh sb="46" eb="48">
      <t>ビョウイン</t>
    </rPh>
    <rPh sb="48" eb="50">
      <t>ヘイキン</t>
    </rPh>
    <rPh sb="59" eb="61">
      <t>デンシ</t>
    </rPh>
    <rPh sb="69" eb="71">
      <t>コウシン</t>
    </rPh>
    <rPh sb="71" eb="72">
      <t>ゴ</t>
    </rPh>
    <rPh sb="73" eb="75">
      <t>ショウキャク</t>
    </rPh>
    <rPh sb="75" eb="77">
      <t>カイシ</t>
    </rPh>
    <rPh sb="77" eb="78">
      <t>トウ</t>
    </rPh>
    <rPh sb="82" eb="84">
      <t>ルイジ</t>
    </rPh>
    <rPh sb="84" eb="86">
      <t>ビョウイン</t>
    </rPh>
    <rPh sb="86" eb="88">
      <t>ヘイキン</t>
    </rPh>
    <rPh sb="89" eb="91">
      <t>ウワマワ</t>
    </rPh>
    <rPh sb="92" eb="94">
      <t>スウチ</t>
    </rPh>
    <rPh sb="95" eb="96">
      <t>テン</t>
    </rPh>
    <rPh sb="105" eb="107">
      <t>コンゴ</t>
    </rPh>
    <rPh sb="108" eb="110">
      <t>カダイ</t>
    </rPh>
    <rPh sb="123" eb="125">
      <t>セイビ</t>
    </rPh>
    <rPh sb="178" eb="179">
      <t>ヨウ</t>
    </rPh>
    <rPh sb="186" eb="188">
      <t>レイワ</t>
    </rPh>
    <rPh sb="191" eb="193">
      <t>ネンド</t>
    </rPh>
    <rPh sb="200" eb="201">
      <t>ナ</t>
    </rPh>
    <rPh sb="203" eb="205">
      <t>スウチ</t>
    </rPh>
    <rPh sb="211" eb="213">
      <t>レイワ</t>
    </rPh>
    <rPh sb="214" eb="216">
      <t>ネンド</t>
    </rPh>
    <rPh sb="222" eb="225">
      <t>ゼンネンド</t>
    </rPh>
    <rPh sb="226" eb="227">
      <t>クラ</t>
    </rPh>
    <rPh sb="228" eb="230">
      <t>キカイ</t>
    </rPh>
    <rPh sb="230" eb="232">
      <t>ビヒン</t>
    </rPh>
    <rPh sb="233" eb="235">
      <t>ジョキャク</t>
    </rPh>
    <rPh sb="236" eb="237">
      <t>スク</t>
    </rPh>
    <rPh sb="248" eb="250">
      <t>ルイジ</t>
    </rPh>
    <rPh sb="250" eb="252">
      <t>ビョウイン</t>
    </rPh>
    <rPh sb="252" eb="254">
      <t>ヘイキン</t>
    </rPh>
    <rPh sb="255" eb="257">
      <t>ウワマワ</t>
    </rPh>
    <rPh sb="258" eb="260">
      <t>スウチ</t>
    </rPh>
    <rPh sb="261" eb="262">
      <t>テン</t>
    </rPh>
    <rPh sb="276" eb="278">
      <t>ネンネン</t>
    </rPh>
    <rPh sb="278" eb="279">
      <t>タカ</t>
    </rPh>
    <rPh sb="284" eb="286">
      <t>イッポウ</t>
    </rPh>
    <rPh sb="288" eb="290">
      <t>トウイン</t>
    </rPh>
    <rPh sb="291" eb="293">
      <t>トウガイ</t>
    </rPh>
    <rPh sb="293" eb="296">
      <t>ヘイキンチ</t>
    </rPh>
    <rPh sb="297" eb="299">
      <t>シタマワ</t>
    </rPh>
    <rPh sb="303" eb="304">
      <t>ヨコ</t>
    </rPh>
    <rPh sb="307" eb="309">
      <t>スイイ</t>
    </rPh>
    <rPh sb="314" eb="316">
      <t>テキセイ</t>
    </rPh>
    <rPh sb="317" eb="319">
      <t>セツビ</t>
    </rPh>
    <rPh sb="319" eb="321">
      <t>トウシ</t>
    </rPh>
    <rPh sb="321" eb="323">
      <t>ジョウキョウ</t>
    </rPh>
    <rPh sb="327" eb="328">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</si>
</sst>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79.7</c:v>
                </c:pt>
                <c:pt idx="1">
                  <c:v>77.8</c:v>
                </c:pt>
                <c:pt idx="2">
                  <c:v>73.2</c:v>
                </c:pt>
                <c:pt idx="3">
                  <c:v>66.3</c:v>
                </c:pt>
                <c:pt idx="4">
                  <c:v>71.8</c:v>
                </c:pt>
              </c:numCache>
            </c:numRef>
          </c:val>
          <c:extLst>
            <c:ext xmlns:c16="http://schemas.microsoft.com/office/drawing/2014/chart" uri="{C3380CC4-5D6E-409C-BE32-E72D297353CC}">
              <c16:uniqueId val="{00000000-52FB-4B77-B7CB-9C4573E7914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52FB-4B77-B7CB-9C4573E7914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8591</c:v>
                </c:pt>
                <c:pt idx="1">
                  <c:v>8352</c:v>
                </c:pt>
                <c:pt idx="2">
                  <c:v>8039</c:v>
                </c:pt>
                <c:pt idx="3">
                  <c:v>8945</c:v>
                </c:pt>
                <c:pt idx="4">
                  <c:v>8824</c:v>
                </c:pt>
              </c:numCache>
            </c:numRef>
          </c:val>
          <c:extLst>
            <c:ext xmlns:c16="http://schemas.microsoft.com/office/drawing/2014/chart" uri="{C3380CC4-5D6E-409C-BE32-E72D297353CC}">
              <c16:uniqueId val="{00000000-F46E-4348-B1C5-6E336130ED0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F46E-4348-B1C5-6E336130ED0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29532</c:v>
                </c:pt>
                <c:pt idx="1">
                  <c:v>30096</c:v>
                </c:pt>
                <c:pt idx="2">
                  <c:v>29434</c:v>
                </c:pt>
                <c:pt idx="3">
                  <c:v>28581</c:v>
                </c:pt>
                <c:pt idx="4">
                  <c:v>29749</c:v>
                </c:pt>
              </c:numCache>
            </c:numRef>
          </c:val>
          <c:extLst>
            <c:ext xmlns:c16="http://schemas.microsoft.com/office/drawing/2014/chart" uri="{C3380CC4-5D6E-409C-BE32-E72D297353CC}">
              <c16:uniqueId val="{00000000-70AD-45A7-92CE-FD5196988EC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70AD-45A7-92CE-FD5196988EC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9C-4816-A787-AAA3B3AC69D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289C-4816-A787-AAA3B3AC69D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82.4</c:v>
                </c:pt>
                <c:pt idx="1">
                  <c:v>79.099999999999994</c:v>
                </c:pt>
                <c:pt idx="2">
                  <c:v>75</c:v>
                </c:pt>
                <c:pt idx="3">
                  <c:v>69.7</c:v>
                </c:pt>
                <c:pt idx="4">
                  <c:v>72.3</c:v>
                </c:pt>
              </c:numCache>
            </c:numRef>
          </c:val>
          <c:extLst>
            <c:ext xmlns:c16="http://schemas.microsoft.com/office/drawing/2014/chart" uri="{C3380CC4-5D6E-409C-BE32-E72D297353CC}">
              <c16:uniqueId val="{00000000-C627-46B8-8FA9-7DE139A29D8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C627-46B8-8FA9-7DE139A29D8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85.4</c:v>
                </c:pt>
                <c:pt idx="1">
                  <c:v>82.1</c:v>
                </c:pt>
                <c:pt idx="2">
                  <c:v>78.3</c:v>
                </c:pt>
                <c:pt idx="3">
                  <c:v>72.900000000000006</c:v>
                </c:pt>
                <c:pt idx="4">
                  <c:v>75.3</c:v>
                </c:pt>
              </c:numCache>
            </c:numRef>
          </c:val>
          <c:extLst>
            <c:ext xmlns:c16="http://schemas.microsoft.com/office/drawing/2014/chart" uri="{C3380CC4-5D6E-409C-BE32-E72D297353CC}">
              <c16:uniqueId val="{00000000-4D18-4339-BA80-16041FFA72E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4D18-4339-BA80-16041FFA72E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95.8</c:v>
                </c:pt>
                <c:pt idx="1">
                  <c:v>103.4</c:v>
                </c:pt>
                <c:pt idx="2">
                  <c:v>108</c:v>
                </c:pt>
                <c:pt idx="3">
                  <c:v>115.5</c:v>
                </c:pt>
                <c:pt idx="4">
                  <c:v>90.6</c:v>
                </c:pt>
              </c:numCache>
            </c:numRef>
          </c:val>
          <c:extLst>
            <c:ext xmlns:c16="http://schemas.microsoft.com/office/drawing/2014/chart" uri="{C3380CC4-5D6E-409C-BE32-E72D297353CC}">
              <c16:uniqueId val="{00000000-1C5B-470B-AD9C-5FDDC54F914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1C5B-470B-AD9C-5FDDC54F914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53.5</c:v>
                </c:pt>
                <c:pt idx="1">
                  <c:v>56.2</c:v>
                </c:pt>
                <c:pt idx="2">
                  <c:v>58.3</c:v>
                </c:pt>
                <c:pt idx="3">
                  <c:v>57.2</c:v>
                </c:pt>
                <c:pt idx="4">
                  <c:v>60.4</c:v>
                </c:pt>
              </c:numCache>
            </c:numRef>
          </c:val>
          <c:extLst>
            <c:ext xmlns:c16="http://schemas.microsoft.com/office/drawing/2014/chart" uri="{C3380CC4-5D6E-409C-BE32-E72D297353CC}">
              <c16:uniqueId val="{00000000-7648-436A-B880-6C34A9CB310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648-436A-B880-6C34A9CB310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76.2</c:v>
                </c:pt>
                <c:pt idx="1">
                  <c:v>78.3</c:v>
                </c:pt>
                <c:pt idx="2">
                  <c:v>74.2</c:v>
                </c:pt>
                <c:pt idx="3">
                  <c:v>74</c:v>
                </c:pt>
                <c:pt idx="4">
                  <c:v>76.8</c:v>
                </c:pt>
              </c:numCache>
            </c:numRef>
          </c:val>
          <c:extLst>
            <c:ext xmlns:c16="http://schemas.microsoft.com/office/drawing/2014/chart" uri="{C3380CC4-5D6E-409C-BE32-E72D297353CC}">
              <c16:uniqueId val="{00000000-91E6-41B1-82BE-1A7EEAA254C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91E6-41B1-82BE-1A7EEAA254C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40960573</c:v>
                </c:pt>
                <c:pt idx="1">
                  <c:v>41069568</c:v>
                </c:pt>
                <c:pt idx="2">
                  <c:v>41691246</c:v>
                </c:pt>
                <c:pt idx="3">
                  <c:v>41298779</c:v>
                </c:pt>
                <c:pt idx="4">
                  <c:v>41392136</c:v>
                </c:pt>
              </c:numCache>
            </c:numRef>
          </c:val>
          <c:extLst>
            <c:ext xmlns:c16="http://schemas.microsoft.com/office/drawing/2014/chart" uri="{C3380CC4-5D6E-409C-BE32-E72D297353CC}">
              <c16:uniqueId val="{00000000-6206-4270-95F1-A614373365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6206-4270-95F1-A614373365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13.3</c:v>
                </c:pt>
                <c:pt idx="1">
                  <c:v>12.5</c:v>
                </c:pt>
                <c:pt idx="2">
                  <c:v>12.9</c:v>
                </c:pt>
                <c:pt idx="3">
                  <c:v>14</c:v>
                </c:pt>
                <c:pt idx="4">
                  <c:v>13</c:v>
                </c:pt>
              </c:numCache>
            </c:numRef>
          </c:val>
          <c:extLst>
            <c:ext xmlns:c16="http://schemas.microsoft.com/office/drawing/2014/chart" uri="{C3380CC4-5D6E-409C-BE32-E72D297353CC}">
              <c16:uniqueId val="{00000000-9A5B-43E3-A841-9E594C6D71C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9A5B-43E3-A841-9E594C6D71C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56.6</c:v>
                </c:pt>
                <c:pt idx="1">
                  <c:v>72</c:v>
                </c:pt>
                <c:pt idx="2">
                  <c:v>74.599999999999994</c:v>
                </c:pt>
                <c:pt idx="3">
                  <c:v>80.8</c:v>
                </c:pt>
                <c:pt idx="4">
                  <c:v>77.099999999999994</c:v>
                </c:pt>
              </c:numCache>
            </c:numRef>
          </c:val>
          <c:extLst>
            <c:ext xmlns:c16="http://schemas.microsoft.com/office/drawing/2014/chart" uri="{C3380CC4-5D6E-409C-BE32-E72D297353CC}">
              <c16:uniqueId val="{00000000-DC29-47A3-95FD-74C91D8BD83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DC29-47A3-95FD-74C91D8BD83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V44"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島根県出雲市　出雲市立総合医療センター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52</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172607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15035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139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44</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183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181</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95.8</v>
      </c>
      <c r="Q33" s="129"/>
      <c r="R33" s="129"/>
      <c r="S33" s="129"/>
      <c r="T33" s="129"/>
      <c r="U33" s="129"/>
      <c r="V33" s="129"/>
      <c r="W33" s="129"/>
      <c r="X33" s="129"/>
      <c r="Y33" s="129"/>
      <c r="Z33" s="129"/>
      <c r="AA33" s="129"/>
      <c r="AB33" s="129"/>
      <c r="AC33" s="129"/>
      <c r="AD33" s="130"/>
      <c r="AE33" s="128">
        <f>データ!AJ7</f>
        <v>103.4</v>
      </c>
      <c r="AF33" s="129"/>
      <c r="AG33" s="129"/>
      <c r="AH33" s="129"/>
      <c r="AI33" s="129"/>
      <c r="AJ33" s="129"/>
      <c r="AK33" s="129"/>
      <c r="AL33" s="129"/>
      <c r="AM33" s="129"/>
      <c r="AN33" s="129"/>
      <c r="AO33" s="129"/>
      <c r="AP33" s="129"/>
      <c r="AQ33" s="129"/>
      <c r="AR33" s="129"/>
      <c r="AS33" s="130"/>
      <c r="AT33" s="128">
        <f>データ!AK7</f>
        <v>108</v>
      </c>
      <c r="AU33" s="129"/>
      <c r="AV33" s="129"/>
      <c r="AW33" s="129"/>
      <c r="AX33" s="129"/>
      <c r="AY33" s="129"/>
      <c r="AZ33" s="129"/>
      <c r="BA33" s="129"/>
      <c r="BB33" s="129"/>
      <c r="BC33" s="129"/>
      <c r="BD33" s="129"/>
      <c r="BE33" s="129"/>
      <c r="BF33" s="129"/>
      <c r="BG33" s="129"/>
      <c r="BH33" s="130"/>
      <c r="BI33" s="128">
        <f>データ!AL7</f>
        <v>115.5</v>
      </c>
      <c r="BJ33" s="129"/>
      <c r="BK33" s="129"/>
      <c r="BL33" s="129"/>
      <c r="BM33" s="129"/>
      <c r="BN33" s="129"/>
      <c r="BO33" s="129"/>
      <c r="BP33" s="129"/>
      <c r="BQ33" s="129"/>
      <c r="BR33" s="129"/>
      <c r="BS33" s="129"/>
      <c r="BT33" s="129"/>
      <c r="BU33" s="129"/>
      <c r="BV33" s="129"/>
      <c r="BW33" s="130"/>
      <c r="BX33" s="128">
        <f>データ!AM7</f>
        <v>90.6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85.4</v>
      </c>
      <c r="DE33" s="129"/>
      <c r="DF33" s="129"/>
      <c r="DG33" s="129"/>
      <c r="DH33" s="129"/>
      <c r="DI33" s="129"/>
      <c r="DJ33" s="129"/>
      <c r="DK33" s="129"/>
      <c r="DL33" s="129"/>
      <c r="DM33" s="129"/>
      <c r="DN33" s="129"/>
      <c r="DO33" s="129"/>
      <c r="DP33" s="129"/>
      <c r="DQ33" s="129"/>
      <c r="DR33" s="130"/>
      <c r="DS33" s="128">
        <f>データ!AU7</f>
        <v>82.1</v>
      </c>
      <c r="DT33" s="129"/>
      <c r="DU33" s="129"/>
      <c r="DV33" s="129"/>
      <c r="DW33" s="129"/>
      <c r="DX33" s="129"/>
      <c r="DY33" s="129"/>
      <c r="DZ33" s="129"/>
      <c r="EA33" s="129"/>
      <c r="EB33" s="129"/>
      <c r="EC33" s="129"/>
      <c r="ED33" s="129"/>
      <c r="EE33" s="129"/>
      <c r="EF33" s="129"/>
      <c r="EG33" s="130"/>
      <c r="EH33" s="128">
        <f>データ!AV7</f>
        <v>78.3</v>
      </c>
      <c r="EI33" s="129"/>
      <c r="EJ33" s="129"/>
      <c r="EK33" s="129"/>
      <c r="EL33" s="129"/>
      <c r="EM33" s="129"/>
      <c r="EN33" s="129"/>
      <c r="EO33" s="129"/>
      <c r="EP33" s="129"/>
      <c r="EQ33" s="129"/>
      <c r="ER33" s="129"/>
      <c r="ES33" s="129"/>
      <c r="ET33" s="129"/>
      <c r="EU33" s="129"/>
      <c r="EV33" s="130"/>
      <c r="EW33" s="128">
        <f>データ!AW7</f>
        <v>72.900000000000006</v>
      </c>
      <c r="EX33" s="129"/>
      <c r="EY33" s="129"/>
      <c r="EZ33" s="129"/>
      <c r="FA33" s="129"/>
      <c r="FB33" s="129"/>
      <c r="FC33" s="129"/>
      <c r="FD33" s="129"/>
      <c r="FE33" s="129"/>
      <c r="FF33" s="129"/>
      <c r="FG33" s="129"/>
      <c r="FH33" s="129"/>
      <c r="FI33" s="129"/>
      <c r="FJ33" s="129"/>
      <c r="FK33" s="130"/>
      <c r="FL33" s="128">
        <f>データ!AX7</f>
        <v>75.3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82.4</v>
      </c>
      <c r="GS33" s="129"/>
      <c r="GT33" s="129"/>
      <c r="GU33" s="129"/>
      <c r="GV33" s="129"/>
      <c r="GW33" s="129"/>
      <c r="GX33" s="129"/>
      <c r="GY33" s="129"/>
      <c r="GZ33" s="129"/>
      <c r="HA33" s="129"/>
      <c r="HB33" s="129"/>
      <c r="HC33" s="129"/>
      <c r="HD33" s="129"/>
      <c r="HE33" s="129"/>
      <c r="HF33" s="130"/>
      <c r="HG33" s="128">
        <f>データ!BF7</f>
        <v>79.099999999999994</v>
      </c>
      <c r="HH33" s="129"/>
      <c r="HI33" s="129"/>
      <c r="HJ33" s="129"/>
      <c r="HK33" s="129"/>
      <c r="HL33" s="129"/>
      <c r="HM33" s="129"/>
      <c r="HN33" s="129"/>
      <c r="HO33" s="129"/>
      <c r="HP33" s="129"/>
      <c r="HQ33" s="129"/>
      <c r="HR33" s="129"/>
      <c r="HS33" s="129"/>
      <c r="HT33" s="129"/>
      <c r="HU33" s="130"/>
      <c r="HV33" s="128">
        <f>データ!BG7</f>
        <v>75</v>
      </c>
      <c r="HW33" s="129"/>
      <c r="HX33" s="129"/>
      <c r="HY33" s="129"/>
      <c r="HZ33" s="129"/>
      <c r="IA33" s="129"/>
      <c r="IB33" s="129"/>
      <c r="IC33" s="129"/>
      <c r="ID33" s="129"/>
      <c r="IE33" s="129"/>
      <c r="IF33" s="129"/>
      <c r="IG33" s="129"/>
      <c r="IH33" s="129"/>
      <c r="II33" s="129"/>
      <c r="IJ33" s="130"/>
      <c r="IK33" s="128">
        <f>データ!BH7</f>
        <v>69.7</v>
      </c>
      <c r="IL33" s="129"/>
      <c r="IM33" s="129"/>
      <c r="IN33" s="129"/>
      <c r="IO33" s="129"/>
      <c r="IP33" s="129"/>
      <c r="IQ33" s="129"/>
      <c r="IR33" s="129"/>
      <c r="IS33" s="129"/>
      <c r="IT33" s="129"/>
      <c r="IU33" s="129"/>
      <c r="IV33" s="129"/>
      <c r="IW33" s="129"/>
      <c r="IX33" s="129"/>
      <c r="IY33" s="130"/>
      <c r="IZ33" s="128">
        <f>データ!BI7</f>
        <v>72.3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79.7</v>
      </c>
      <c r="KG33" s="129"/>
      <c r="KH33" s="129"/>
      <c r="KI33" s="129"/>
      <c r="KJ33" s="129"/>
      <c r="KK33" s="129"/>
      <c r="KL33" s="129"/>
      <c r="KM33" s="129"/>
      <c r="KN33" s="129"/>
      <c r="KO33" s="129"/>
      <c r="KP33" s="129"/>
      <c r="KQ33" s="129"/>
      <c r="KR33" s="129"/>
      <c r="KS33" s="129"/>
      <c r="KT33" s="130"/>
      <c r="KU33" s="128">
        <f>データ!BQ7</f>
        <v>77.8</v>
      </c>
      <c r="KV33" s="129"/>
      <c r="KW33" s="129"/>
      <c r="KX33" s="129"/>
      <c r="KY33" s="129"/>
      <c r="KZ33" s="129"/>
      <c r="LA33" s="129"/>
      <c r="LB33" s="129"/>
      <c r="LC33" s="129"/>
      <c r="LD33" s="129"/>
      <c r="LE33" s="129"/>
      <c r="LF33" s="129"/>
      <c r="LG33" s="129"/>
      <c r="LH33" s="129"/>
      <c r="LI33" s="130"/>
      <c r="LJ33" s="128">
        <f>データ!BR7</f>
        <v>73.2</v>
      </c>
      <c r="LK33" s="129"/>
      <c r="LL33" s="129"/>
      <c r="LM33" s="129"/>
      <c r="LN33" s="129"/>
      <c r="LO33" s="129"/>
      <c r="LP33" s="129"/>
      <c r="LQ33" s="129"/>
      <c r="LR33" s="129"/>
      <c r="LS33" s="129"/>
      <c r="LT33" s="129"/>
      <c r="LU33" s="129"/>
      <c r="LV33" s="129"/>
      <c r="LW33" s="129"/>
      <c r="LX33" s="130"/>
      <c r="LY33" s="128">
        <f>データ!BS7</f>
        <v>66.3</v>
      </c>
      <c r="LZ33" s="129"/>
      <c r="MA33" s="129"/>
      <c r="MB33" s="129"/>
      <c r="MC33" s="129"/>
      <c r="MD33" s="129"/>
      <c r="ME33" s="129"/>
      <c r="MF33" s="129"/>
      <c r="MG33" s="129"/>
      <c r="MH33" s="129"/>
      <c r="MI33" s="129"/>
      <c r="MJ33" s="129"/>
      <c r="MK33" s="129"/>
      <c r="ML33" s="129"/>
      <c r="MM33" s="130"/>
      <c r="MN33" s="128">
        <f>データ!BT7</f>
        <v>71.8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182</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61" t="s">
        <v>184</v>
      </c>
      <c r="NK54" s="162"/>
      <c r="NL54" s="162"/>
      <c r="NM54" s="162"/>
      <c r="NN54" s="162"/>
      <c r="NO54" s="162"/>
      <c r="NP54" s="162"/>
      <c r="NQ54" s="162"/>
      <c r="NR54" s="162"/>
      <c r="NS54" s="162"/>
      <c r="NT54" s="162"/>
      <c r="NU54" s="162"/>
      <c r="NV54" s="162"/>
      <c r="NW54" s="162"/>
      <c r="NX54" s="163"/>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29532</v>
      </c>
      <c r="Q55" s="144"/>
      <c r="R55" s="144"/>
      <c r="S55" s="144"/>
      <c r="T55" s="144"/>
      <c r="U55" s="144"/>
      <c r="V55" s="144"/>
      <c r="W55" s="144"/>
      <c r="X55" s="144"/>
      <c r="Y55" s="144"/>
      <c r="Z55" s="144"/>
      <c r="AA55" s="144"/>
      <c r="AB55" s="144"/>
      <c r="AC55" s="144"/>
      <c r="AD55" s="145"/>
      <c r="AE55" s="143">
        <f>データ!CB7</f>
        <v>30096</v>
      </c>
      <c r="AF55" s="144"/>
      <c r="AG55" s="144"/>
      <c r="AH55" s="144"/>
      <c r="AI55" s="144"/>
      <c r="AJ55" s="144"/>
      <c r="AK55" s="144"/>
      <c r="AL55" s="144"/>
      <c r="AM55" s="144"/>
      <c r="AN55" s="144"/>
      <c r="AO55" s="144"/>
      <c r="AP55" s="144"/>
      <c r="AQ55" s="144"/>
      <c r="AR55" s="144"/>
      <c r="AS55" s="145"/>
      <c r="AT55" s="143">
        <f>データ!CC7</f>
        <v>29434</v>
      </c>
      <c r="AU55" s="144"/>
      <c r="AV55" s="144"/>
      <c r="AW55" s="144"/>
      <c r="AX55" s="144"/>
      <c r="AY55" s="144"/>
      <c r="AZ55" s="144"/>
      <c r="BA55" s="144"/>
      <c r="BB55" s="144"/>
      <c r="BC55" s="144"/>
      <c r="BD55" s="144"/>
      <c r="BE55" s="144"/>
      <c r="BF55" s="144"/>
      <c r="BG55" s="144"/>
      <c r="BH55" s="145"/>
      <c r="BI55" s="143">
        <f>データ!CD7</f>
        <v>28581</v>
      </c>
      <c r="BJ55" s="144"/>
      <c r="BK55" s="144"/>
      <c r="BL55" s="144"/>
      <c r="BM55" s="144"/>
      <c r="BN55" s="144"/>
      <c r="BO55" s="144"/>
      <c r="BP55" s="144"/>
      <c r="BQ55" s="144"/>
      <c r="BR55" s="144"/>
      <c r="BS55" s="144"/>
      <c r="BT55" s="144"/>
      <c r="BU55" s="144"/>
      <c r="BV55" s="144"/>
      <c r="BW55" s="145"/>
      <c r="BX55" s="143">
        <f>データ!CE7</f>
        <v>29749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8591</v>
      </c>
      <c r="DE55" s="144"/>
      <c r="DF55" s="144"/>
      <c r="DG55" s="144"/>
      <c r="DH55" s="144"/>
      <c r="DI55" s="144"/>
      <c r="DJ55" s="144"/>
      <c r="DK55" s="144"/>
      <c r="DL55" s="144"/>
      <c r="DM55" s="144"/>
      <c r="DN55" s="144"/>
      <c r="DO55" s="144"/>
      <c r="DP55" s="144"/>
      <c r="DQ55" s="144"/>
      <c r="DR55" s="145"/>
      <c r="DS55" s="143">
        <f>データ!CM7</f>
        <v>8352</v>
      </c>
      <c r="DT55" s="144"/>
      <c r="DU55" s="144"/>
      <c r="DV55" s="144"/>
      <c r="DW55" s="144"/>
      <c r="DX55" s="144"/>
      <c r="DY55" s="144"/>
      <c r="DZ55" s="144"/>
      <c r="EA55" s="144"/>
      <c r="EB55" s="144"/>
      <c r="EC55" s="144"/>
      <c r="ED55" s="144"/>
      <c r="EE55" s="144"/>
      <c r="EF55" s="144"/>
      <c r="EG55" s="145"/>
      <c r="EH55" s="143">
        <f>データ!CN7</f>
        <v>8039</v>
      </c>
      <c r="EI55" s="144"/>
      <c r="EJ55" s="144"/>
      <c r="EK55" s="144"/>
      <c r="EL55" s="144"/>
      <c r="EM55" s="144"/>
      <c r="EN55" s="144"/>
      <c r="EO55" s="144"/>
      <c r="EP55" s="144"/>
      <c r="EQ55" s="144"/>
      <c r="ER55" s="144"/>
      <c r="ES55" s="144"/>
      <c r="ET55" s="144"/>
      <c r="EU55" s="144"/>
      <c r="EV55" s="145"/>
      <c r="EW55" s="143">
        <f>データ!CO7</f>
        <v>8945</v>
      </c>
      <c r="EX55" s="144"/>
      <c r="EY55" s="144"/>
      <c r="EZ55" s="144"/>
      <c r="FA55" s="144"/>
      <c r="FB55" s="144"/>
      <c r="FC55" s="144"/>
      <c r="FD55" s="144"/>
      <c r="FE55" s="144"/>
      <c r="FF55" s="144"/>
      <c r="FG55" s="144"/>
      <c r="FH55" s="144"/>
      <c r="FI55" s="144"/>
      <c r="FJ55" s="144"/>
      <c r="FK55" s="145"/>
      <c r="FL55" s="143">
        <f>データ!CP7</f>
        <v>8824</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56.6</v>
      </c>
      <c r="GS55" s="129"/>
      <c r="GT55" s="129"/>
      <c r="GU55" s="129"/>
      <c r="GV55" s="129"/>
      <c r="GW55" s="129"/>
      <c r="GX55" s="129"/>
      <c r="GY55" s="129"/>
      <c r="GZ55" s="129"/>
      <c r="HA55" s="129"/>
      <c r="HB55" s="129"/>
      <c r="HC55" s="129"/>
      <c r="HD55" s="129"/>
      <c r="HE55" s="129"/>
      <c r="HF55" s="130"/>
      <c r="HG55" s="128">
        <f>データ!CX7</f>
        <v>72</v>
      </c>
      <c r="HH55" s="129"/>
      <c r="HI55" s="129"/>
      <c r="HJ55" s="129"/>
      <c r="HK55" s="129"/>
      <c r="HL55" s="129"/>
      <c r="HM55" s="129"/>
      <c r="HN55" s="129"/>
      <c r="HO55" s="129"/>
      <c r="HP55" s="129"/>
      <c r="HQ55" s="129"/>
      <c r="HR55" s="129"/>
      <c r="HS55" s="129"/>
      <c r="HT55" s="129"/>
      <c r="HU55" s="130"/>
      <c r="HV55" s="128">
        <f>データ!CY7</f>
        <v>74.599999999999994</v>
      </c>
      <c r="HW55" s="129"/>
      <c r="HX55" s="129"/>
      <c r="HY55" s="129"/>
      <c r="HZ55" s="129"/>
      <c r="IA55" s="129"/>
      <c r="IB55" s="129"/>
      <c r="IC55" s="129"/>
      <c r="ID55" s="129"/>
      <c r="IE55" s="129"/>
      <c r="IF55" s="129"/>
      <c r="IG55" s="129"/>
      <c r="IH55" s="129"/>
      <c r="II55" s="129"/>
      <c r="IJ55" s="130"/>
      <c r="IK55" s="128">
        <f>データ!CZ7</f>
        <v>80.8</v>
      </c>
      <c r="IL55" s="129"/>
      <c r="IM55" s="129"/>
      <c r="IN55" s="129"/>
      <c r="IO55" s="129"/>
      <c r="IP55" s="129"/>
      <c r="IQ55" s="129"/>
      <c r="IR55" s="129"/>
      <c r="IS55" s="129"/>
      <c r="IT55" s="129"/>
      <c r="IU55" s="129"/>
      <c r="IV55" s="129"/>
      <c r="IW55" s="129"/>
      <c r="IX55" s="129"/>
      <c r="IY55" s="130"/>
      <c r="IZ55" s="128">
        <f>データ!DA7</f>
        <v>77.099999999999994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13.3</v>
      </c>
      <c r="KG55" s="129"/>
      <c r="KH55" s="129"/>
      <c r="KI55" s="129"/>
      <c r="KJ55" s="129"/>
      <c r="KK55" s="129"/>
      <c r="KL55" s="129"/>
      <c r="KM55" s="129"/>
      <c r="KN55" s="129"/>
      <c r="KO55" s="129"/>
      <c r="KP55" s="129"/>
      <c r="KQ55" s="129"/>
      <c r="KR55" s="129"/>
      <c r="KS55" s="129"/>
      <c r="KT55" s="130"/>
      <c r="KU55" s="128">
        <f>データ!DI7</f>
        <v>12.5</v>
      </c>
      <c r="KV55" s="129"/>
      <c r="KW55" s="129"/>
      <c r="KX55" s="129"/>
      <c r="KY55" s="129"/>
      <c r="KZ55" s="129"/>
      <c r="LA55" s="129"/>
      <c r="LB55" s="129"/>
      <c r="LC55" s="129"/>
      <c r="LD55" s="129"/>
      <c r="LE55" s="129"/>
      <c r="LF55" s="129"/>
      <c r="LG55" s="129"/>
      <c r="LH55" s="129"/>
      <c r="LI55" s="130"/>
      <c r="LJ55" s="128">
        <f>データ!DJ7</f>
        <v>12.9</v>
      </c>
      <c r="LK55" s="129"/>
      <c r="LL55" s="129"/>
      <c r="LM55" s="129"/>
      <c r="LN55" s="129"/>
      <c r="LO55" s="129"/>
      <c r="LP55" s="129"/>
      <c r="LQ55" s="129"/>
      <c r="LR55" s="129"/>
      <c r="LS55" s="129"/>
      <c r="LT55" s="129"/>
      <c r="LU55" s="129"/>
      <c r="LV55" s="129"/>
      <c r="LW55" s="129"/>
      <c r="LX55" s="130"/>
      <c r="LY55" s="128">
        <f>データ!DK7</f>
        <v>14</v>
      </c>
      <c r="LZ55" s="129"/>
      <c r="MA55" s="129"/>
      <c r="MB55" s="129"/>
      <c r="MC55" s="129"/>
      <c r="MD55" s="129"/>
      <c r="ME55" s="129"/>
      <c r="MF55" s="129"/>
      <c r="MG55" s="129"/>
      <c r="MH55" s="129"/>
      <c r="MI55" s="129"/>
      <c r="MJ55" s="129"/>
      <c r="MK55" s="129"/>
      <c r="ML55" s="129"/>
      <c r="MM55" s="130"/>
      <c r="MN55" s="128">
        <f>データ!DL7</f>
        <v>13</v>
      </c>
      <c r="MO55" s="129"/>
      <c r="MP55" s="129"/>
      <c r="MQ55" s="129"/>
      <c r="MR55" s="129"/>
      <c r="MS55" s="129"/>
      <c r="MT55" s="129"/>
      <c r="MU55" s="129"/>
      <c r="MV55" s="129"/>
      <c r="MW55" s="129"/>
      <c r="MX55" s="129"/>
      <c r="MY55" s="129"/>
      <c r="MZ55" s="129"/>
      <c r="NA55" s="129"/>
      <c r="NB55" s="130"/>
      <c r="NC55" s="2"/>
      <c r="ND55" s="2"/>
      <c r="NE55" s="2"/>
      <c r="NF55" s="2"/>
      <c r="NG55" s="2"/>
      <c r="NH55" s="15"/>
      <c r="NI55" s="2"/>
      <c r="NJ55" s="161"/>
      <c r="NK55" s="162"/>
      <c r="NL55" s="162"/>
      <c r="NM55" s="162"/>
      <c r="NN55" s="162"/>
      <c r="NO55" s="162"/>
      <c r="NP55" s="162"/>
      <c r="NQ55" s="162"/>
      <c r="NR55" s="162"/>
      <c r="NS55" s="162"/>
      <c r="NT55" s="162"/>
      <c r="NU55" s="162"/>
      <c r="NV55" s="162"/>
      <c r="NW55" s="162"/>
      <c r="NX55" s="163"/>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61"/>
      <c r="NK56" s="162"/>
      <c r="NL56" s="162"/>
      <c r="NM56" s="162"/>
      <c r="NN56" s="162"/>
      <c r="NO56" s="162"/>
      <c r="NP56" s="162"/>
      <c r="NQ56" s="162"/>
      <c r="NR56" s="162"/>
      <c r="NS56" s="162"/>
      <c r="NT56" s="162"/>
      <c r="NU56" s="162"/>
      <c r="NV56" s="162"/>
      <c r="NW56" s="162"/>
      <c r="NX56" s="16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61"/>
      <c r="NK57" s="162"/>
      <c r="NL57" s="162"/>
      <c r="NM57" s="162"/>
      <c r="NN57" s="162"/>
      <c r="NO57" s="162"/>
      <c r="NP57" s="162"/>
      <c r="NQ57" s="162"/>
      <c r="NR57" s="162"/>
      <c r="NS57" s="162"/>
      <c r="NT57" s="162"/>
      <c r="NU57" s="162"/>
      <c r="NV57" s="162"/>
      <c r="NW57" s="162"/>
      <c r="NX57" s="16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61"/>
      <c r="NK58" s="162"/>
      <c r="NL58" s="162"/>
      <c r="NM58" s="162"/>
      <c r="NN58" s="162"/>
      <c r="NO58" s="162"/>
      <c r="NP58" s="162"/>
      <c r="NQ58" s="162"/>
      <c r="NR58" s="162"/>
      <c r="NS58" s="162"/>
      <c r="NT58" s="162"/>
      <c r="NU58" s="162"/>
      <c r="NV58" s="162"/>
      <c r="NW58" s="162"/>
      <c r="NX58" s="16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61"/>
      <c r="NK59" s="162"/>
      <c r="NL59" s="162"/>
      <c r="NM59" s="162"/>
      <c r="NN59" s="162"/>
      <c r="NO59" s="162"/>
      <c r="NP59" s="162"/>
      <c r="NQ59" s="162"/>
      <c r="NR59" s="162"/>
      <c r="NS59" s="162"/>
      <c r="NT59" s="162"/>
      <c r="NU59" s="162"/>
      <c r="NV59" s="162"/>
      <c r="NW59" s="162"/>
      <c r="NX59" s="16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61"/>
      <c r="NK60" s="162"/>
      <c r="NL60" s="162"/>
      <c r="NM60" s="162"/>
      <c r="NN60" s="162"/>
      <c r="NO60" s="162"/>
      <c r="NP60" s="162"/>
      <c r="NQ60" s="162"/>
      <c r="NR60" s="162"/>
      <c r="NS60" s="162"/>
      <c r="NT60" s="162"/>
      <c r="NU60" s="162"/>
      <c r="NV60" s="162"/>
      <c r="NW60" s="162"/>
      <c r="NX60" s="16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61"/>
      <c r="NK61" s="162"/>
      <c r="NL61" s="162"/>
      <c r="NM61" s="162"/>
      <c r="NN61" s="162"/>
      <c r="NO61" s="162"/>
      <c r="NP61" s="162"/>
      <c r="NQ61" s="162"/>
      <c r="NR61" s="162"/>
      <c r="NS61" s="162"/>
      <c r="NT61" s="162"/>
      <c r="NU61" s="162"/>
      <c r="NV61" s="162"/>
      <c r="NW61" s="162"/>
      <c r="NX61" s="16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61"/>
      <c r="NK62" s="162"/>
      <c r="NL62" s="162"/>
      <c r="NM62" s="162"/>
      <c r="NN62" s="162"/>
      <c r="NO62" s="162"/>
      <c r="NP62" s="162"/>
      <c r="NQ62" s="162"/>
      <c r="NR62" s="162"/>
      <c r="NS62" s="162"/>
      <c r="NT62" s="162"/>
      <c r="NU62" s="162"/>
      <c r="NV62" s="162"/>
      <c r="NW62" s="162"/>
      <c r="NX62" s="16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61"/>
      <c r="NK63" s="162"/>
      <c r="NL63" s="162"/>
      <c r="NM63" s="162"/>
      <c r="NN63" s="162"/>
      <c r="NO63" s="162"/>
      <c r="NP63" s="162"/>
      <c r="NQ63" s="162"/>
      <c r="NR63" s="162"/>
      <c r="NS63" s="162"/>
      <c r="NT63" s="162"/>
      <c r="NU63" s="162"/>
      <c r="NV63" s="162"/>
      <c r="NW63" s="162"/>
      <c r="NX63" s="16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61"/>
      <c r="NK64" s="162"/>
      <c r="NL64" s="162"/>
      <c r="NM64" s="162"/>
      <c r="NN64" s="162"/>
      <c r="NO64" s="162"/>
      <c r="NP64" s="162"/>
      <c r="NQ64" s="162"/>
      <c r="NR64" s="162"/>
      <c r="NS64" s="162"/>
      <c r="NT64" s="162"/>
      <c r="NU64" s="162"/>
      <c r="NV64" s="162"/>
      <c r="NW64" s="162"/>
      <c r="NX64" s="16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61"/>
      <c r="NK65" s="162"/>
      <c r="NL65" s="162"/>
      <c r="NM65" s="162"/>
      <c r="NN65" s="162"/>
      <c r="NO65" s="162"/>
      <c r="NP65" s="162"/>
      <c r="NQ65" s="162"/>
      <c r="NR65" s="162"/>
      <c r="NS65" s="162"/>
      <c r="NT65" s="162"/>
      <c r="NU65" s="162"/>
      <c r="NV65" s="162"/>
      <c r="NW65" s="162"/>
      <c r="NX65" s="16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61"/>
      <c r="NK66" s="162"/>
      <c r="NL66" s="162"/>
      <c r="NM66" s="162"/>
      <c r="NN66" s="162"/>
      <c r="NO66" s="162"/>
      <c r="NP66" s="162"/>
      <c r="NQ66" s="162"/>
      <c r="NR66" s="162"/>
      <c r="NS66" s="162"/>
      <c r="NT66" s="162"/>
      <c r="NU66" s="162"/>
      <c r="NV66" s="162"/>
      <c r="NW66" s="162"/>
      <c r="NX66" s="16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64"/>
      <c r="NK67" s="165"/>
      <c r="NL67" s="165"/>
      <c r="NM67" s="165"/>
      <c r="NN67" s="165"/>
      <c r="NO67" s="165"/>
      <c r="NP67" s="165"/>
      <c r="NQ67" s="165"/>
      <c r="NR67" s="165"/>
      <c r="NS67" s="165"/>
      <c r="NT67" s="165"/>
      <c r="NU67" s="165"/>
      <c r="NV67" s="165"/>
      <c r="NW67" s="165"/>
      <c r="NX67" s="16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183</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53.5</v>
      </c>
      <c r="DH79" s="129"/>
      <c r="DI79" s="129"/>
      <c r="DJ79" s="129"/>
      <c r="DK79" s="129"/>
      <c r="DL79" s="129"/>
      <c r="DM79" s="129"/>
      <c r="DN79" s="129"/>
      <c r="DO79" s="129"/>
      <c r="DP79" s="129"/>
      <c r="DQ79" s="129"/>
      <c r="DR79" s="129"/>
      <c r="DS79" s="129"/>
      <c r="DT79" s="129"/>
      <c r="DU79" s="130"/>
      <c r="DV79" s="128">
        <f>データ!EE7</f>
        <v>56.2</v>
      </c>
      <c r="DW79" s="129"/>
      <c r="DX79" s="129"/>
      <c r="DY79" s="129"/>
      <c r="DZ79" s="129"/>
      <c r="EA79" s="129"/>
      <c r="EB79" s="129"/>
      <c r="EC79" s="129"/>
      <c r="ED79" s="129"/>
      <c r="EE79" s="129"/>
      <c r="EF79" s="129"/>
      <c r="EG79" s="129"/>
      <c r="EH79" s="129"/>
      <c r="EI79" s="129"/>
      <c r="EJ79" s="130"/>
      <c r="EK79" s="128">
        <f>データ!EF7</f>
        <v>58.3</v>
      </c>
      <c r="EL79" s="129"/>
      <c r="EM79" s="129"/>
      <c r="EN79" s="129"/>
      <c r="EO79" s="129"/>
      <c r="EP79" s="129"/>
      <c r="EQ79" s="129"/>
      <c r="ER79" s="129"/>
      <c r="ES79" s="129"/>
      <c r="ET79" s="129"/>
      <c r="EU79" s="129"/>
      <c r="EV79" s="129"/>
      <c r="EW79" s="129"/>
      <c r="EX79" s="129"/>
      <c r="EY79" s="130"/>
      <c r="EZ79" s="128">
        <f>データ!EG7</f>
        <v>57.2</v>
      </c>
      <c r="FA79" s="129"/>
      <c r="FB79" s="129"/>
      <c r="FC79" s="129"/>
      <c r="FD79" s="129"/>
      <c r="FE79" s="129"/>
      <c r="FF79" s="129"/>
      <c r="FG79" s="129"/>
      <c r="FH79" s="129"/>
      <c r="FI79" s="129"/>
      <c r="FJ79" s="129"/>
      <c r="FK79" s="129"/>
      <c r="FL79" s="129"/>
      <c r="FM79" s="129"/>
      <c r="FN79" s="130"/>
      <c r="FO79" s="128">
        <f>データ!EH7</f>
        <v>60.4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76.2</v>
      </c>
      <c r="GU79" s="129"/>
      <c r="GV79" s="129"/>
      <c r="GW79" s="129"/>
      <c r="GX79" s="129"/>
      <c r="GY79" s="129"/>
      <c r="GZ79" s="129"/>
      <c r="HA79" s="129"/>
      <c r="HB79" s="129"/>
      <c r="HC79" s="129"/>
      <c r="HD79" s="129"/>
      <c r="HE79" s="129"/>
      <c r="HF79" s="129"/>
      <c r="HG79" s="129"/>
      <c r="HH79" s="130"/>
      <c r="HI79" s="128">
        <f>データ!EP7</f>
        <v>78.3</v>
      </c>
      <c r="HJ79" s="129"/>
      <c r="HK79" s="129"/>
      <c r="HL79" s="129"/>
      <c r="HM79" s="129"/>
      <c r="HN79" s="129"/>
      <c r="HO79" s="129"/>
      <c r="HP79" s="129"/>
      <c r="HQ79" s="129"/>
      <c r="HR79" s="129"/>
      <c r="HS79" s="129"/>
      <c r="HT79" s="129"/>
      <c r="HU79" s="129"/>
      <c r="HV79" s="129"/>
      <c r="HW79" s="130"/>
      <c r="HX79" s="128">
        <f>データ!EQ7</f>
        <v>74.2</v>
      </c>
      <c r="HY79" s="129"/>
      <c r="HZ79" s="129"/>
      <c r="IA79" s="129"/>
      <c r="IB79" s="129"/>
      <c r="IC79" s="129"/>
      <c r="ID79" s="129"/>
      <c r="IE79" s="129"/>
      <c r="IF79" s="129"/>
      <c r="IG79" s="129"/>
      <c r="IH79" s="129"/>
      <c r="II79" s="129"/>
      <c r="IJ79" s="129"/>
      <c r="IK79" s="129"/>
      <c r="IL79" s="130"/>
      <c r="IM79" s="128">
        <f>データ!ER7</f>
        <v>74</v>
      </c>
      <c r="IN79" s="129"/>
      <c r="IO79" s="129"/>
      <c r="IP79" s="129"/>
      <c r="IQ79" s="129"/>
      <c r="IR79" s="129"/>
      <c r="IS79" s="129"/>
      <c r="IT79" s="129"/>
      <c r="IU79" s="129"/>
      <c r="IV79" s="129"/>
      <c r="IW79" s="129"/>
      <c r="IX79" s="129"/>
      <c r="IY79" s="129"/>
      <c r="IZ79" s="129"/>
      <c r="JA79" s="130"/>
      <c r="JB79" s="128">
        <f>データ!ES7</f>
        <v>76.8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40960573</v>
      </c>
      <c r="KH79" s="144"/>
      <c r="KI79" s="144"/>
      <c r="KJ79" s="144"/>
      <c r="KK79" s="144"/>
      <c r="KL79" s="144"/>
      <c r="KM79" s="144"/>
      <c r="KN79" s="144"/>
      <c r="KO79" s="144"/>
      <c r="KP79" s="144"/>
      <c r="KQ79" s="144"/>
      <c r="KR79" s="144"/>
      <c r="KS79" s="144"/>
      <c r="KT79" s="144"/>
      <c r="KU79" s="145"/>
      <c r="KV79" s="143">
        <f>データ!FA7</f>
        <v>41069568</v>
      </c>
      <c r="KW79" s="144"/>
      <c r="KX79" s="144"/>
      <c r="KY79" s="144"/>
      <c r="KZ79" s="144"/>
      <c r="LA79" s="144"/>
      <c r="LB79" s="144"/>
      <c r="LC79" s="144"/>
      <c r="LD79" s="144"/>
      <c r="LE79" s="144"/>
      <c r="LF79" s="144"/>
      <c r="LG79" s="144"/>
      <c r="LH79" s="144"/>
      <c r="LI79" s="144"/>
      <c r="LJ79" s="145"/>
      <c r="LK79" s="143">
        <f>データ!FB7</f>
        <v>41691246</v>
      </c>
      <c r="LL79" s="144"/>
      <c r="LM79" s="144"/>
      <c r="LN79" s="144"/>
      <c r="LO79" s="144"/>
      <c r="LP79" s="144"/>
      <c r="LQ79" s="144"/>
      <c r="LR79" s="144"/>
      <c r="LS79" s="144"/>
      <c r="LT79" s="144"/>
      <c r="LU79" s="144"/>
      <c r="LV79" s="144"/>
      <c r="LW79" s="144"/>
      <c r="LX79" s="144"/>
      <c r="LY79" s="145"/>
      <c r="LZ79" s="143">
        <f>データ!FC7</f>
        <v>41298779</v>
      </c>
      <c r="MA79" s="144"/>
      <c r="MB79" s="144"/>
      <c r="MC79" s="144"/>
      <c r="MD79" s="144"/>
      <c r="ME79" s="144"/>
      <c r="MF79" s="144"/>
      <c r="MG79" s="144"/>
      <c r="MH79" s="144"/>
      <c r="MI79" s="144"/>
      <c r="MJ79" s="144"/>
      <c r="MK79" s="144"/>
      <c r="ML79" s="144"/>
      <c r="MM79" s="144"/>
      <c r="MN79" s="145"/>
      <c r="MO79" s="143">
        <f>データ!FD7</f>
        <v>41392136</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H1HAC28losRhzEpQE0uoF4xeaFuryvKsI0tzO0eqGDzlLpd+zmVXv11SplvxaPbqlLpUIDn3tm8mg6r3dgcdQ==" saltValue="voga87EBJ4eUA9pBPldrp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158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159</v>
      </c>
      <c r="ES5" s="49" t="s">
        <v>151</v>
      </c>
      <c r="ET5" s="49" t="s">
        <v>152</v>
      </c>
      <c r="EU5" s="49" t="s">
        <v>153</v>
      </c>
      <c r="EV5" s="49" t="s">
        <v>154</v>
      </c>
      <c r="EW5" s="49" t="s">
        <v>155</v>
      </c>
      <c r="EX5" s="49" t="s">
        <v>156</v>
      </c>
      <c r="EY5" s="49" t="s">
        <v>160</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15">
      <c r="A6" s="35" t="s">
        <v>161</v>
      </c>
      <c r="B6" s="50">
        <f>B8</f>
        <v>2023</v>
      </c>
      <c r="C6" s="50">
        <f t="shared" ref="C6:M6" si="2">C8</f>
        <v>322032</v>
      </c>
      <c r="D6" s="50">
        <f t="shared" si="2"/>
        <v>46</v>
      </c>
      <c r="E6" s="50">
        <f t="shared" si="2"/>
        <v>6</v>
      </c>
      <c r="F6" s="50">
        <f t="shared" si="2"/>
        <v>0</v>
      </c>
      <c r="G6" s="50">
        <f t="shared" si="2"/>
        <v>1</v>
      </c>
      <c r="H6" s="158" t="str">
        <f>IF(H8&lt;&gt;I8,H8,"")&amp;IF(I8&lt;&gt;J8,I8,"")&amp;"　"&amp;J8</f>
        <v>島根県出雲市　出雲市立総合医療センター</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16</v>
      </c>
      <c r="R6" s="50" t="str">
        <f t="shared" si="3"/>
        <v>-</v>
      </c>
      <c r="S6" s="50" t="str">
        <f t="shared" si="3"/>
        <v>ド 訓</v>
      </c>
      <c r="T6" s="50" t="str">
        <f t="shared" si="3"/>
        <v>救 へ</v>
      </c>
      <c r="U6" s="51">
        <f>U8</f>
        <v>172607</v>
      </c>
      <c r="V6" s="51">
        <f>V8</f>
        <v>15035</v>
      </c>
      <c r="W6" s="50" t="str">
        <f>W8</f>
        <v>-</v>
      </c>
      <c r="X6" s="50" t="str">
        <f t="shared" ref="X6" si="4">X8</f>
        <v>第２種該当</v>
      </c>
      <c r="Y6" s="50" t="str">
        <f t="shared" si="3"/>
        <v>１０：１</v>
      </c>
      <c r="Z6" s="51">
        <f t="shared" si="3"/>
        <v>147</v>
      </c>
      <c r="AA6" s="51">
        <f t="shared" si="3"/>
        <v>52</v>
      </c>
      <c r="AB6" s="51" t="str">
        <f t="shared" si="3"/>
        <v>-</v>
      </c>
      <c r="AC6" s="51" t="str">
        <f t="shared" si="3"/>
        <v>-</v>
      </c>
      <c r="AD6" s="51" t="str">
        <f t="shared" si="3"/>
        <v>-</v>
      </c>
      <c r="AE6" s="51">
        <f t="shared" si="3"/>
        <v>199</v>
      </c>
      <c r="AF6" s="51">
        <f t="shared" si="3"/>
        <v>139</v>
      </c>
      <c r="AG6" s="51">
        <f t="shared" si="3"/>
        <v>44</v>
      </c>
      <c r="AH6" s="51">
        <f t="shared" si="3"/>
        <v>183</v>
      </c>
      <c r="AI6" s="52">
        <f>IF(AI8="-",NA(),AI8)</f>
        <v>95.8</v>
      </c>
      <c r="AJ6" s="52">
        <f t="shared" ref="AJ6:AR6" si="5">IF(AJ8="-",NA(),AJ8)</f>
        <v>103.4</v>
      </c>
      <c r="AK6" s="52">
        <f t="shared" si="5"/>
        <v>108</v>
      </c>
      <c r="AL6" s="52">
        <f t="shared" si="5"/>
        <v>115.5</v>
      </c>
      <c r="AM6" s="52">
        <f t="shared" si="5"/>
        <v>90.6</v>
      </c>
      <c r="AN6" s="52">
        <f t="shared" si="5"/>
        <v>96.9</v>
      </c>
      <c r="AO6" s="52">
        <f t="shared" si="5"/>
        <v>100.6</v>
      </c>
      <c r="AP6" s="52">
        <f t="shared" si="5"/>
        <v>105.9</v>
      </c>
      <c r="AQ6" s="52">
        <f t="shared" si="5"/>
        <v>104.3</v>
      </c>
      <c r="AR6" s="52">
        <f t="shared" si="5"/>
        <v>96.3</v>
      </c>
      <c r="AS6" s="52" t="str">
        <f>IF(AS8="-","【-】","【"&amp;SUBSTITUTE(TEXT(AS8,"#,##0.0"),"-","△")&amp;"】")</f>
        <v>【96.6】</v>
      </c>
      <c r="AT6" s="52">
        <f>IF(AT8="-",NA(),AT8)</f>
        <v>85.4</v>
      </c>
      <c r="AU6" s="52">
        <f t="shared" ref="AU6:BC6" si="6">IF(AU8="-",NA(),AU8)</f>
        <v>82.1</v>
      </c>
      <c r="AV6" s="52">
        <f t="shared" si="6"/>
        <v>78.3</v>
      </c>
      <c r="AW6" s="52">
        <f t="shared" si="6"/>
        <v>72.900000000000006</v>
      </c>
      <c r="AX6" s="52">
        <f t="shared" si="6"/>
        <v>75.3</v>
      </c>
      <c r="AY6" s="52">
        <f t="shared" si="6"/>
        <v>84.3</v>
      </c>
      <c r="AZ6" s="52">
        <f t="shared" si="6"/>
        <v>80.7</v>
      </c>
      <c r="BA6" s="52">
        <f t="shared" si="6"/>
        <v>82.2</v>
      </c>
      <c r="BB6" s="52">
        <f t="shared" si="6"/>
        <v>81.7</v>
      </c>
      <c r="BC6" s="52">
        <f t="shared" si="6"/>
        <v>81</v>
      </c>
      <c r="BD6" s="52" t="str">
        <f>IF(BD8="-","【-】","【"&amp;SUBSTITUTE(TEXT(BD8,"#,##0.0"),"-","△")&amp;"】")</f>
        <v>【86.6】</v>
      </c>
      <c r="BE6" s="52">
        <f>IF(BE8="-",NA(),BE8)</f>
        <v>82.4</v>
      </c>
      <c r="BF6" s="52">
        <f t="shared" ref="BF6:BN6" si="7">IF(BF8="-",NA(),BF8)</f>
        <v>79.099999999999994</v>
      </c>
      <c r="BG6" s="52">
        <f t="shared" si="7"/>
        <v>75</v>
      </c>
      <c r="BH6" s="52">
        <f t="shared" si="7"/>
        <v>69.7</v>
      </c>
      <c r="BI6" s="52">
        <f t="shared" si="7"/>
        <v>72.3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79.7</v>
      </c>
      <c r="BQ6" s="52">
        <f t="shared" ref="BQ6:BY6" si="8">IF(BQ8="-",NA(),BQ8)</f>
        <v>77.8</v>
      </c>
      <c r="BR6" s="52">
        <f t="shared" si="8"/>
        <v>73.2</v>
      </c>
      <c r="BS6" s="52">
        <f t="shared" si="8"/>
        <v>66.3</v>
      </c>
      <c r="BT6" s="52">
        <f t="shared" si="8"/>
        <v>71.8</v>
      </c>
      <c r="BU6" s="52">
        <f t="shared" si="8"/>
        <v>70.400000000000006</v>
      </c>
      <c r="BV6" s="52">
        <f t="shared" si="8"/>
        <v>65.8</v>
      </c>
      <c r="BW6" s="52">
        <f t="shared" si="8"/>
        <v>65</v>
      </c>
      <c r="BX6" s="52">
        <f t="shared" si="8"/>
        <v>63.3</v>
      </c>
      <c r="BY6" s="52">
        <f t="shared" si="8"/>
        <v>64.7</v>
      </c>
      <c r="BZ6" s="52" t="str">
        <f>IF(BZ8="-","【-】","【"&amp;SUBSTITUTE(TEXT(BZ8,"#,##0.0"),"-","△")&amp;"】")</f>
        <v>【68.7】</v>
      </c>
      <c r="CA6" s="53">
        <f>IF(CA8="-",NA(),CA8)</f>
        <v>29532</v>
      </c>
      <c r="CB6" s="53">
        <f t="shared" ref="CB6:CJ6" si="9">IF(CB8="-",NA(),CB8)</f>
        <v>30096</v>
      </c>
      <c r="CC6" s="53">
        <f t="shared" si="9"/>
        <v>29434</v>
      </c>
      <c r="CD6" s="53">
        <f t="shared" si="9"/>
        <v>28581</v>
      </c>
      <c r="CE6" s="53">
        <f t="shared" si="9"/>
        <v>29749</v>
      </c>
      <c r="CF6" s="53">
        <f t="shared" si="9"/>
        <v>35788</v>
      </c>
      <c r="CG6" s="53">
        <f t="shared" si="9"/>
        <v>37855</v>
      </c>
      <c r="CH6" s="53">
        <f t="shared" si="9"/>
        <v>39289</v>
      </c>
      <c r="CI6" s="53">
        <f t="shared" si="9"/>
        <v>40846</v>
      </c>
      <c r="CJ6" s="53">
        <f t="shared" si="9"/>
        <v>41075</v>
      </c>
      <c r="CK6" s="52" t="str">
        <f>IF(CK8="-","【-】","【"&amp;SUBSTITUTE(TEXT(CK8,"#,##0"),"-","△")&amp;"】")</f>
        <v>【62,428】</v>
      </c>
      <c r="CL6" s="53">
        <f>IF(CL8="-",NA(),CL8)</f>
        <v>8591</v>
      </c>
      <c r="CM6" s="53">
        <f t="shared" ref="CM6:CU6" si="10">IF(CM8="-",NA(),CM8)</f>
        <v>8352</v>
      </c>
      <c r="CN6" s="53">
        <f t="shared" si="10"/>
        <v>8039</v>
      </c>
      <c r="CO6" s="53">
        <f t="shared" si="10"/>
        <v>8945</v>
      </c>
      <c r="CP6" s="53">
        <f t="shared" si="10"/>
        <v>8824</v>
      </c>
      <c r="CQ6" s="53">
        <f t="shared" si="10"/>
        <v>10602</v>
      </c>
      <c r="CR6" s="53">
        <f t="shared" si="10"/>
        <v>11234</v>
      </c>
      <c r="CS6" s="53">
        <f t="shared" si="10"/>
        <v>11512</v>
      </c>
      <c r="CT6" s="53">
        <f t="shared" si="10"/>
        <v>11831</v>
      </c>
      <c r="CU6" s="53">
        <f t="shared" si="10"/>
        <v>11652</v>
      </c>
      <c r="CV6" s="52" t="str">
        <f>IF(CV8="-","【-】","【"&amp;SUBSTITUTE(TEXT(CV8,"#,##0"),"-","△")&amp;"】")</f>
        <v>【18,236】</v>
      </c>
      <c r="CW6" s="52">
        <f>IF(CW8="-",NA(),CW8)</f>
        <v>56.6</v>
      </c>
      <c r="CX6" s="52">
        <f t="shared" ref="CX6:DF6" si="11">IF(CX8="-",NA(),CX8)</f>
        <v>72</v>
      </c>
      <c r="CY6" s="52">
        <f t="shared" si="11"/>
        <v>74.599999999999994</v>
      </c>
      <c r="CZ6" s="52">
        <f t="shared" si="11"/>
        <v>80.8</v>
      </c>
      <c r="DA6" s="52">
        <f t="shared" si="11"/>
        <v>77.099999999999994</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13.3</v>
      </c>
      <c r="DI6" s="52">
        <f t="shared" ref="DI6:DQ6" si="12">IF(DI8="-",NA(),DI8)</f>
        <v>12.5</v>
      </c>
      <c r="DJ6" s="52">
        <f t="shared" si="12"/>
        <v>12.9</v>
      </c>
      <c r="DK6" s="52">
        <f t="shared" si="12"/>
        <v>14</v>
      </c>
      <c r="DL6" s="52">
        <f t="shared" si="12"/>
        <v>13</v>
      </c>
      <c r="DM6" s="52">
        <f t="shared" si="12"/>
        <v>17.5</v>
      </c>
      <c r="DN6" s="52">
        <f t="shared" si="12"/>
        <v>17.5</v>
      </c>
      <c r="DO6" s="52">
        <f t="shared" si="12"/>
        <v>17.3</v>
      </c>
      <c r="DP6" s="52">
        <f t="shared" si="12"/>
        <v>17.899999999999999</v>
      </c>
      <c r="DQ6" s="52">
        <f t="shared" si="12"/>
        <v>18</v>
      </c>
      <c r="DR6" s="52" t="str">
        <f>IF(DR8="-","【-】","【"&amp;SUBSTITUTE(TEXT(DR8,"#,##0.0"),"-","△")&amp;"】")</f>
        <v>【26.4】</v>
      </c>
      <c r="DS6" s="52">
        <f>IF(DS8="-",NA(),DS8)</f>
        <v>0</v>
      </c>
      <c r="DT6" s="52">
        <f t="shared" ref="DT6:EB6" si="13">IF(DT8="-",NA(),DT8)</f>
        <v>0</v>
      </c>
      <c r="DU6" s="52">
        <f t="shared" si="13"/>
        <v>0</v>
      </c>
      <c r="DV6" s="52">
        <f t="shared" si="13"/>
        <v>0</v>
      </c>
      <c r="DW6" s="52">
        <f t="shared" si="13"/>
        <v>0</v>
      </c>
      <c r="DX6" s="52">
        <f t="shared" si="13"/>
        <v>120.5</v>
      </c>
      <c r="DY6" s="52">
        <f t="shared" si="13"/>
        <v>124.2</v>
      </c>
      <c r="DZ6" s="52">
        <f t="shared" si="13"/>
        <v>121.6</v>
      </c>
      <c r="EA6" s="52">
        <f t="shared" si="13"/>
        <v>118.9</v>
      </c>
      <c r="EB6" s="52">
        <f t="shared" si="13"/>
        <v>121.9</v>
      </c>
      <c r="EC6" s="52" t="str">
        <f>IF(EC8="-","【-】","【"&amp;SUBSTITUTE(TEXT(EC8,"#,##0.0"),"-","△")&amp;"】")</f>
        <v>【54.5】</v>
      </c>
      <c r="ED6" s="52">
        <f>IF(ED8="-",NA(),ED8)</f>
        <v>53.5</v>
      </c>
      <c r="EE6" s="52">
        <f t="shared" ref="EE6:EM6" si="14">IF(EE8="-",NA(),EE8)</f>
        <v>56.2</v>
      </c>
      <c r="EF6" s="52">
        <f t="shared" si="14"/>
        <v>58.3</v>
      </c>
      <c r="EG6" s="52">
        <f t="shared" si="14"/>
        <v>57.2</v>
      </c>
      <c r="EH6" s="52">
        <f t="shared" si="14"/>
        <v>60.4</v>
      </c>
      <c r="EI6" s="52">
        <f t="shared" si="14"/>
        <v>54.6</v>
      </c>
      <c r="EJ6" s="52">
        <f t="shared" si="14"/>
        <v>56.9</v>
      </c>
      <c r="EK6" s="52">
        <f t="shared" si="14"/>
        <v>58.1</v>
      </c>
      <c r="EL6" s="52">
        <f t="shared" si="14"/>
        <v>59.4</v>
      </c>
      <c r="EM6" s="52">
        <f t="shared" si="14"/>
        <v>59.1</v>
      </c>
      <c r="EN6" s="52" t="str">
        <f>IF(EN8="-","【-】","【"&amp;SUBSTITUTE(TEXT(EN8,"#,##0.0"),"-","△")&amp;"】")</f>
        <v>【57.0】</v>
      </c>
      <c r="EO6" s="52">
        <f>IF(EO8="-",NA(),EO8)</f>
        <v>76.2</v>
      </c>
      <c r="EP6" s="52">
        <f t="shared" ref="EP6:EX6" si="15">IF(EP8="-",NA(),EP8)</f>
        <v>78.3</v>
      </c>
      <c r="EQ6" s="52">
        <f t="shared" si="15"/>
        <v>74.2</v>
      </c>
      <c r="ER6" s="52">
        <f t="shared" si="15"/>
        <v>74</v>
      </c>
      <c r="ES6" s="52">
        <f t="shared" si="15"/>
        <v>76.8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40960573</v>
      </c>
      <c r="FA6" s="53">
        <f t="shared" ref="FA6:FI6" si="16">IF(FA8="-",NA(),FA8)</f>
        <v>41069568</v>
      </c>
      <c r="FB6" s="53">
        <f t="shared" si="16"/>
        <v>41691246</v>
      </c>
      <c r="FC6" s="53">
        <f t="shared" si="16"/>
        <v>41298779</v>
      </c>
      <c r="FD6" s="53">
        <f t="shared" si="16"/>
        <v>41392136</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162</v>
      </c>
      <c r="B7" s="50">
        <f t="shared" ref="B7:AH7" si="17">B8</f>
        <v>2023</v>
      </c>
      <c r="C7" s="50">
        <f t="shared" si="17"/>
        <v>322032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16</v>
      </c>
      <c r="R7" s="50" t="str">
        <f t="shared" si="17"/>
        <v>-</v>
      </c>
      <c r="S7" s="50" t="str">
        <f t="shared" si="17"/>
        <v>ド 訓</v>
      </c>
      <c r="T7" s="50" t="str">
        <f t="shared" si="17"/>
        <v>救 へ</v>
      </c>
      <c r="U7" s="51">
        <f>U8</f>
        <v>172607</v>
      </c>
      <c r="V7" s="51">
        <f>V8</f>
        <v>15035</v>
      </c>
      <c r="W7" s="50" t="str">
        <f>W8</f>
        <v>-</v>
      </c>
      <c r="X7" s="50" t="str">
        <f t="shared" si="17"/>
        <v>第２種該当</v>
      </c>
      <c r="Y7" s="50" t="str">
        <f t="shared" si="17"/>
        <v>１０：１</v>
      </c>
      <c r="Z7" s="51">
        <f t="shared" si="17"/>
        <v>147</v>
      </c>
      <c r="AA7" s="51">
        <f t="shared" si="17"/>
        <v>52</v>
      </c>
      <c r="AB7" s="51" t="str">
        <f t="shared" si="17"/>
        <v>-</v>
      </c>
      <c r="AC7" s="51" t="str">
        <f t="shared" si="17"/>
        <v>-</v>
      </c>
      <c r="AD7" s="51" t="str">
        <f t="shared" si="17"/>
        <v>-</v>
      </c>
      <c r="AE7" s="51">
        <f t="shared" si="17"/>
        <v>199</v>
      </c>
      <c r="AF7" s="51">
        <f t="shared" si="17"/>
        <v>139</v>
      </c>
      <c r="AG7" s="51">
        <f t="shared" si="17"/>
        <v>44</v>
      </c>
      <c r="AH7" s="51">
        <f t="shared" si="17"/>
        <v>183</v>
      </c>
      <c r="AI7" s="52">
        <f>AI8</f>
        <v>95.8</v>
      </c>
      <c r="AJ7" s="52">
        <f t="shared" ref="AJ7:AR7" si="18">AJ8</f>
        <v>103.4</v>
      </c>
      <c r="AK7" s="52">
        <f t="shared" si="18"/>
        <v>108</v>
      </c>
      <c r="AL7" s="52">
        <f t="shared" si="18"/>
        <v>115.5</v>
      </c>
      <c r="AM7" s="52">
        <f t="shared" si="18"/>
        <v>90.6</v>
      </c>
      <c r="AN7" s="52">
        <f t="shared" si="18"/>
        <v>96.9</v>
      </c>
      <c r="AO7" s="52">
        <f t="shared" si="18"/>
        <v>100.6</v>
      </c>
      <c r="AP7" s="52">
        <f t="shared" si="18"/>
        <v>105.9</v>
      </c>
      <c r="AQ7" s="52">
        <f t="shared" si="18"/>
        <v>104.3</v>
      </c>
      <c r="AR7" s="52">
        <f t="shared" si="18"/>
        <v>96.3</v>
      </c>
      <c r="AS7" s="52"/>
      <c r="AT7" s="52">
        <f>AT8</f>
        <v>85.4</v>
      </c>
      <c r="AU7" s="52">
        <f t="shared" ref="AU7:BC7" si="19">AU8</f>
        <v>82.1</v>
      </c>
      <c r="AV7" s="52">
        <f t="shared" si="19"/>
        <v>78.3</v>
      </c>
      <c r="AW7" s="52">
        <f t="shared" si="19"/>
        <v>72.900000000000006</v>
      </c>
      <c r="AX7" s="52">
        <f t="shared" si="19"/>
        <v>75.3</v>
      </c>
      <c r="AY7" s="52">
        <f t="shared" si="19"/>
        <v>84.3</v>
      </c>
      <c r="AZ7" s="52">
        <f t="shared" si="19"/>
        <v>80.7</v>
      </c>
      <c r="BA7" s="52">
        <f t="shared" si="19"/>
        <v>82.2</v>
      </c>
      <c r="BB7" s="52">
        <f t="shared" si="19"/>
        <v>81.7</v>
      </c>
      <c r="BC7" s="52">
        <f t="shared" si="19"/>
        <v>81</v>
      </c>
      <c r="BD7" s="52"/>
      <c r="BE7" s="52">
        <f>BE8</f>
        <v>82.4</v>
      </c>
      <c r="BF7" s="52">
        <f t="shared" ref="BF7:BN7" si="20">BF8</f>
        <v>79.099999999999994</v>
      </c>
      <c r="BG7" s="52">
        <f t="shared" si="20"/>
        <v>75</v>
      </c>
      <c r="BH7" s="52">
        <f t="shared" si="20"/>
        <v>69.7</v>
      </c>
      <c r="BI7" s="52">
        <f t="shared" si="20"/>
        <v>72.3</v>
      </c>
      <c r="BJ7" s="52">
        <f t="shared" si="20"/>
        <v>80.599999999999994</v>
      </c>
      <c r="BK7" s="52">
        <f t="shared" si="20"/>
        <v>77.099999999999994</v>
      </c>
      <c r="BL7" s="52">
        <f t="shared" si="20"/>
        <v>78.599999999999994</v>
      </c>
      <c r="BM7" s="52">
        <f t="shared" si="20"/>
        <v>78.099999999999994</v>
      </c>
      <c r="BN7" s="52">
        <f t="shared" si="20"/>
        <v>77.5</v>
      </c>
      <c r="BO7" s="52"/>
      <c r="BP7" s="52">
        <f>BP8</f>
        <v>79.7</v>
      </c>
      <c r="BQ7" s="52">
        <f t="shared" ref="BQ7:BY7" si="21">BQ8</f>
        <v>77.8</v>
      </c>
      <c r="BR7" s="52">
        <f t="shared" si="21"/>
        <v>73.2</v>
      </c>
      <c r="BS7" s="52">
        <f t="shared" si="21"/>
        <v>66.3</v>
      </c>
      <c r="BT7" s="52">
        <f t="shared" si="21"/>
        <v>71.8</v>
      </c>
      <c r="BU7" s="52">
        <f t="shared" si="21"/>
        <v>70.400000000000006</v>
      </c>
      <c r="BV7" s="52">
        <f t="shared" si="21"/>
        <v>65.8</v>
      </c>
      <c r="BW7" s="52">
        <f t="shared" si="21"/>
        <v>65</v>
      </c>
      <c r="BX7" s="52">
        <f t="shared" si="21"/>
        <v>63.3</v>
      </c>
      <c r="BY7" s="52">
        <f t="shared" si="21"/>
        <v>64.7</v>
      </c>
      <c r="BZ7" s="52"/>
      <c r="CA7" s="53">
        <f>CA8</f>
        <v>29532</v>
      </c>
      <c r="CB7" s="53">
        <f t="shared" ref="CB7:CJ7" si="22">CB8</f>
        <v>30096</v>
      </c>
      <c r="CC7" s="53">
        <f t="shared" si="22"/>
        <v>29434</v>
      </c>
      <c r="CD7" s="53">
        <f t="shared" si="22"/>
        <v>28581</v>
      </c>
      <c r="CE7" s="53">
        <f t="shared" si="22"/>
        <v>29749</v>
      </c>
      <c r="CF7" s="53">
        <f t="shared" si="22"/>
        <v>35788</v>
      </c>
      <c r="CG7" s="53">
        <f t="shared" si="22"/>
        <v>37855</v>
      </c>
      <c r="CH7" s="53">
        <f t="shared" si="22"/>
        <v>39289</v>
      </c>
      <c r="CI7" s="53">
        <f t="shared" si="22"/>
        <v>40846</v>
      </c>
      <c r="CJ7" s="53">
        <f t="shared" si="22"/>
        <v>41075</v>
      </c>
      <c r="CK7" s="52"/>
      <c r="CL7" s="53">
        <f>CL8</f>
        <v>8591</v>
      </c>
      <c r="CM7" s="53">
        <f t="shared" ref="CM7:CU7" si="23">CM8</f>
        <v>8352</v>
      </c>
      <c r="CN7" s="53">
        <f t="shared" si="23"/>
        <v>8039</v>
      </c>
      <c r="CO7" s="53">
        <f t="shared" si="23"/>
        <v>8945</v>
      </c>
      <c r="CP7" s="53">
        <f t="shared" si="23"/>
        <v>8824</v>
      </c>
      <c r="CQ7" s="53">
        <f t="shared" si="23"/>
        <v>10602</v>
      </c>
      <c r="CR7" s="53">
        <f t="shared" si="23"/>
        <v>11234</v>
      </c>
      <c r="CS7" s="53">
        <f t="shared" si="23"/>
        <v>11512</v>
      </c>
      <c r="CT7" s="53">
        <f t="shared" si="23"/>
        <v>11831</v>
      </c>
      <c r="CU7" s="53">
        <f t="shared" si="23"/>
        <v>11652</v>
      </c>
      <c r="CV7" s="52"/>
      <c r="CW7" s="52">
        <f>CW8</f>
        <v>56.6</v>
      </c>
      <c r="CX7" s="52">
        <f t="shared" ref="CX7:DF7" si="24">CX8</f>
        <v>72</v>
      </c>
      <c r="CY7" s="52">
        <f t="shared" si="24"/>
        <v>74.599999999999994</v>
      </c>
      <c r="CZ7" s="52">
        <f t="shared" si="24"/>
        <v>80.8</v>
      </c>
      <c r="DA7" s="52">
        <f t="shared" si="24"/>
        <v>77.099999999999994</v>
      </c>
      <c r="DB7" s="52">
        <f t="shared" si="24"/>
        <v>63.3</v>
      </c>
      <c r="DC7" s="52">
        <f t="shared" si="24"/>
        <v>68.5</v>
      </c>
      <c r="DD7" s="52">
        <f t="shared" si="24"/>
        <v>67.099999999999994</v>
      </c>
      <c r="DE7" s="52">
        <f t="shared" si="24"/>
        <v>66.900000000000006</v>
      </c>
      <c r="DF7" s="52">
        <f t="shared" si="24"/>
        <v>68.099999999999994</v>
      </c>
      <c r="DG7" s="52"/>
      <c r="DH7" s="52">
        <f>DH8</f>
        <v>13.3</v>
      </c>
      <c r="DI7" s="52">
        <f t="shared" ref="DI7:DQ7" si="25">DI8</f>
        <v>12.5</v>
      </c>
      <c r="DJ7" s="52">
        <f t="shared" si="25"/>
        <v>12.9</v>
      </c>
      <c r="DK7" s="52">
        <f t="shared" si="25"/>
        <v>14</v>
      </c>
      <c r="DL7" s="52">
        <f t="shared" si="25"/>
        <v>13</v>
      </c>
      <c r="DM7" s="52">
        <f t="shared" si="25"/>
        <v>17.5</v>
      </c>
      <c r="DN7" s="52">
        <f t="shared" si="25"/>
        <v>17.5</v>
      </c>
      <c r="DO7" s="52">
        <f t="shared" si="25"/>
        <v>17.3</v>
      </c>
      <c r="DP7" s="52">
        <f t="shared" si="25"/>
        <v>17.899999999999999</v>
      </c>
      <c r="DQ7" s="52">
        <f t="shared" si="25"/>
        <v>18</v>
      </c>
      <c r="DR7" s="52"/>
      <c r="DS7" s="52">
        <f>DS8</f>
        <v>0</v>
      </c>
      <c r="DT7" s="52">
        <f t="shared" ref="DT7:EB7" si="26">DT8</f>
        <v>0</v>
      </c>
      <c r="DU7" s="52">
        <f t="shared" si="26"/>
        <v>0</v>
      </c>
      <c r="DV7" s="52">
        <f t="shared" si="26"/>
        <v>0</v>
      </c>
      <c r="DW7" s="52">
        <f t="shared" si="26"/>
        <v>0</v>
      </c>
      <c r="DX7" s="52">
        <f t="shared" si="26"/>
        <v>120.5</v>
      </c>
      <c r="DY7" s="52">
        <f t="shared" si="26"/>
        <v>124.2</v>
      </c>
      <c r="DZ7" s="52">
        <f t="shared" si="26"/>
        <v>121.6</v>
      </c>
      <c r="EA7" s="52">
        <f t="shared" si="26"/>
        <v>118.9</v>
      </c>
      <c r="EB7" s="52">
        <f t="shared" si="26"/>
        <v>121.9</v>
      </c>
      <c r="EC7" s="52"/>
      <c r="ED7" s="52">
        <f>ED8</f>
        <v>53.5</v>
      </c>
      <c r="EE7" s="52">
        <f t="shared" ref="EE7:EM7" si="27">EE8</f>
        <v>56.2</v>
      </c>
      <c r="EF7" s="52">
        <f t="shared" si="27"/>
        <v>58.3</v>
      </c>
      <c r="EG7" s="52">
        <f t="shared" si="27"/>
        <v>57.2</v>
      </c>
      <c r="EH7" s="52">
        <f t="shared" si="27"/>
        <v>60.4</v>
      </c>
      <c r="EI7" s="52">
        <f t="shared" si="27"/>
        <v>54.6</v>
      </c>
      <c r="EJ7" s="52">
        <f t="shared" si="27"/>
        <v>56.9</v>
      </c>
      <c r="EK7" s="52">
        <f t="shared" si="27"/>
        <v>58.1</v>
      </c>
      <c r="EL7" s="52">
        <f t="shared" si="27"/>
        <v>59.4</v>
      </c>
      <c r="EM7" s="52">
        <f t="shared" si="27"/>
        <v>59.1</v>
      </c>
      <c r="EN7" s="52"/>
      <c r="EO7" s="52">
        <f>EO8</f>
        <v>76.2</v>
      </c>
      <c r="EP7" s="52">
        <f t="shared" ref="EP7:EX7" si="28">EP8</f>
        <v>78.3</v>
      </c>
      <c r="EQ7" s="52">
        <f t="shared" si="28"/>
        <v>74.2</v>
      </c>
      <c r="ER7" s="52">
        <f t="shared" si="28"/>
        <v>74</v>
      </c>
      <c r="ES7" s="52">
        <f t="shared" si="28"/>
        <v>76.8</v>
      </c>
      <c r="ET7" s="52">
        <f t="shared" si="28"/>
        <v>71.7</v>
      </c>
      <c r="EU7" s="52">
        <f t="shared" si="28"/>
        <v>72.900000000000006</v>
      </c>
      <c r="EV7" s="52">
        <f t="shared" si="28"/>
        <v>73.900000000000006</v>
      </c>
      <c r="EW7" s="52">
        <f t="shared" si="28"/>
        <v>74.3</v>
      </c>
      <c r="EX7" s="52">
        <f t="shared" si="28"/>
        <v>72.2</v>
      </c>
      <c r="EY7" s="52"/>
      <c r="EZ7" s="53">
        <f>EZ8</f>
        <v>40960573</v>
      </c>
      <c r="FA7" s="53">
        <f t="shared" ref="FA7:FI7" si="29">FA8</f>
        <v>41069568</v>
      </c>
      <c r="FB7" s="53">
        <f t="shared" si="29"/>
        <v>41691246</v>
      </c>
      <c r="FC7" s="53">
        <f t="shared" si="29"/>
        <v>41298779</v>
      </c>
      <c r="FD7" s="53">
        <f t="shared" si="29"/>
        <v>41392136</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322032</v>
      </c>
      <c r="D8" s="55">
        <v>46</v>
      </c>
      <c r="E8" s="55">
        <v>6</v>
      </c>
      <c r="F8" s="55">
        <v>0</v>
      </c>
      <c r="G8" s="55">
        <v>1</v>
      </c>
      <c r="H8" s="55" t="s">
        <v>163</v>
      </c>
      <c r="I8" s="55" t="s">
        <v>164</v>
      </c>
      <c r="J8" s="55" t="s">
        <v>165</v>
      </c>
      <c r="K8" s="55" t="s">
        <v>166</v>
      </c>
      <c r="L8" s="55" t="s">
        <v>167</v>
      </c>
      <c r="M8" s="55" t="s">
        <v>168</v>
      </c>
      <c r="N8" s="55" t="s">
        <v>169</v>
      </c>
      <c r="O8" s="55" t="s">
        <v>170</v>
      </c>
      <c r="P8" s="55" t="s">
        <v>171</v>
      </c>
      <c r="Q8" s="56">
        <v>16</v>
      </c>
      <c r="R8" s="55" t="s">
        <v>40</v>
      </c>
      <c r="S8" s="55" t="s">
        <v>172</v>
      </c>
      <c r="T8" s="55" t="s">
        <v>173</v>
      </c>
      <c r="U8" s="56">
        <v>172607</v>
      </c>
      <c r="V8" s="56">
        <v>15035</v>
      </c>
      <c r="W8" s="55" t="s">
        <v>40</v>
      </c>
      <c r="X8" s="55" t="s">
        <v>174</v>
      </c>
      <c r="Y8" s="57" t="s">
        <v>175</v>
      </c>
      <c r="Z8" s="56">
        <v>147</v>
      </c>
      <c r="AA8" s="56">
        <v>52</v>
      </c>
      <c r="AB8" s="56" t="s">
        <v>40</v>
      </c>
      <c r="AC8" s="56" t="s">
        <v>40</v>
      </c>
      <c r="AD8" s="56" t="s">
        <v>40</v>
      </c>
      <c r="AE8" s="56">
        <v>199</v>
      </c>
      <c r="AF8" s="56">
        <v>139</v>
      </c>
      <c r="AG8" s="56">
        <v>44</v>
      </c>
      <c r="AH8" s="56">
        <v>183</v>
      </c>
      <c r="AI8" s="58">
        <v>95.8</v>
      </c>
      <c r="AJ8" s="58">
        <v>103.4</v>
      </c>
      <c r="AK8" s="58">
        <v>108</v>
      </c>
      <c r="AL8" s="58">
        <v>115.5</v>
      </c>
      <c r="AM8" s="58">
        <v>90.6</v>
      </c>
      <c r="AN8" s="58">
        <v>96.9</v>
      </c>
      <c r="AO8" s="58">
        <v>100.6</v>
      </c>
      <c r="AP8" s="58">
        <v>105.9</v>
      </c>
      <c r="AQ8" s="58">
        <v>104.3</v>
      </c>
      <c r="AR8" s="58">
        <v>96.3</v>
      </c>
      <c r="AS8" s="58">
        <v>96.6</v>
      </c>
      <c r="AT8" s="58">
        <v>85.4</v>
      </c>
      <c r="AU8" s="58">
        <v>82.1</v>
      </c>
      <c r="AV8" s="58">
        <v>78.3</v>
      </c>
      <c r="AW8" s="58">
        <v>72.900000000000006</v>
      </c>
      <c r="AX8" s="58">
        <v>75.3</v>
      </c>
      <c r="AY8" s="58">
        <v>84.3</v>
      </c>
      <c r="AZ8" s="58">
        <v>80.7</v>
      </c>
      <c r="BA8" s="58">
        <v>82.2</v>
      </c>
      <c r="BB8" s="58">
        <v>81.7</v>
      </c>
      <c r="BC8" s="58">
        <v>81</v>
      </c>
      <c r="BD8" s="58">
        <v>86.6</v>
      </c>
      <c r="BE8" s="59">
        <v>82.4</v>
      </c>
      <c r="BF8" s="59">
        <v>79.099999999999994</v>
      </c>
      <c r="BG8" s="59">
        <v>75</v>
      </c>
      <c r="BH8" s="59">
        <v>69.7</v>
      </c>
      <c r="BI8" s="59">
        <v>72.3</v>
      </c>
      <c r="BJ8" s="59">
        <v>80.599999999999994</v>
      </c>
      <c r="BK8" s="59">
        <v>77.099999999999994</v>
      </c>
      <c r="BL8" s="59">
        <v>78.599999999999994</v>
      </c>
      <c r="BM8" s="59">
        <v>78.099999999999994</v>
      </c>
      <c r="BN8" s="59">
        <v>77.5</v>
      </c>
      <c r="BO8" s="59">
        <v>83.9</v>
      </c>
      <c r="BP8" s="58">
        <v>79.7</v>
      </c>
      <c r="BQ8" s="58">
        <v>77.8</v>
      </c>
      <c r="BR8" s="58">
        <v>73.2</v>
      </c>
      <c r="BS8" s="58">
        <v>66.3</v>
      </c>
      <c r="BT8" s="58">
        <v>71.8</v>
      </c>
      <c r="BU8" s="58">
        <v>70.400000000000006</v>
      </c>
      <c r="BV8" s="58">
        <v>65.8</v>
      </c>
      <c r="BW8" s="58">
        <v>65</v>
      </c>
      <c r="BX8" s="58">
        <v>63.3</v>
      </c>
      <c r="BY8" s="58">
        <v>64.7</v>
      </c>
      <c r="BZ8" s="58">
        <v>68.7</v>
      </c>
      <c r="CA8" s="59">
        <v>29532</v>
      </c>
      <c r="CB8" s="59">
        <v>30096</v>
      </c>
      <c r="CC8" s="59">
        <v>29434</v>
      </c>
      <c r="CD8" s="59">
        <v>28581</v>
      </c>
      <c r="CE8" s="59">
        <v>29749</v>
      </c>
      <c r="CF8" s="59">
        <v>35788</v>
      </c>
      <c r="CG8" s="59">
        <v>37855</v>
      </c>
      <c r="CH8" s="59">
        <v>39289</v>
      </c>
      <c r="CI8" s="59">
        <v>40846</v>
      </c>
      <c r="CJ8" s="59">
        <v>41075</v>
      </c>
      <c r="CK8" s="58">
        <v>62428</v>
      </c>
      <c r="CL8" s="59">
        <v>8591</v>
      </c>
      <c r="CM8" s="59">
        <v>8352</v>
      </c>
      <c r="CN8" s="59">
        <v>8039</v>
      </c>
      <c r="CO8" s="59">
        <v>8945</v>
      </c>
      <c r="CP8" s="59">
        <v>8824</v>
      </c>
      <c r="CQ8" s="59">
        <v>10602</v>
      </c>
      <c r="CR8" s="59">
        <v>11234</v>
      </c>
      <c r="CS8" s="59">
        <v>11512</v>
      </c>
      <c r="CT8" s="59">
        <v>11831</v>
      </c>
      <c r="CU8" s="59">
        <v>11652</v>
      </c>
      <c r="CV8" s="58">
        <v>18236</v>
      </c>
      <c r="CW8" s="59">
        <v>56.6</v>
      </c>
      <c r="CX8" s="59">
        <v>72</v>
      </c>
      <c r="CY8" s="59">
        <v>74.599999999999994</v>
      </c>
      <c r="CZ8" s="59">
        <v>80.8</v>
      </c>
      <c r="DA8" s="59">
        <v>77.099999999999994</v>
      </c>
      <c r="DB8" s="59">
        <v>63.3</v>
      </c>
      <c r="DC8" s="59">
        <v>68.5</v>
      </c>
      <c r="DD8" s="59">
        <v>67.099999999999994</v>
      </c>
      <c r="DE8" s="59">
        <v>66.900000000000006</v>
      </c>
      <c r="DF8" s="59">
        <v>68.099999999999994</v>
      </c>
      <c r="DG8" s="59">
        <v>56.1</v>
      </c>
      <c r="DH8" s="59">
        <v>13.3</v>
      </c>
      <c r="DI8" s="59">
        <v>12.5</v>
      </c>
      <c r="DJ8" s="59">
        <v>12.9</v>
      </c>
      <c r="DK8" s="59">
        <v>14</v>
      </c>
      <c r="DL8" s="59">
        <v>13</v>
      </c>
      <c r="DM8" s="59">
        <v>17.5</v>
      </c>
      <c r="DN8" s="59">
        <v>17.5</v>
      </c>
      <c r="DO8" s="59">
        <v>17.3</v>
      </c>
      <c r="DP8" s="59">
        <v>17.899999999999999</v>
      </c>
      <c r="DQ8" s="59">
        <v>18</v>
      </c>
      <c r="DR8" s="59">
        <v>26.4</v>
      </c>
      <c r="DS8" s="59">
        <v>0</v>
      </c>
      <c r="DT8" s="59">
        <v>0</v>
      </c>
      <c r="DU8" s="59">
        <v>0</v>
      </c>
      <c r="DV8" s="59">
        <v>0</v>
      </c>
      <c r="DW8" s="59">
        <v>0</v>
      </c>
      <c r="DX8" s="59">
        <v>120.5</v>
      </c>
      <c r="DY8" s="59">
        <v>124.2</v>
      </c>
      <c r="DZ8" s="59">
        <v>121.6</v>
      </c>
      <c r="EA8" s="59">
        <v>118.9</v>
      </c>
      <c r="EB8" s="59">
        <v>121.9</v>
      </c>
      <c r="EC8" s="59">
        <v>54.5</v>
      </c>
      <c r="ED8" s="58">
        <v>53.5</v>
      </c>
      <c r="EE8" s="58">
        <v>56.2</v>
      </c>
      <c r="EF8" s="58">
        <v>58.3</v>
      </c>
      <c r="EG8" s="58">
        <v>57.2</v>
      </c>
      <c r="EH8" s="58">
        <v>60.4</v>
      </c>
      <c r="EI8" s="58">
        <v>54.6</v>
      </c>
      <c r="EJ8" s="58">
        <v>56.9</v>
      </c>
      <c r="EK8" s="58">
        <v>58.1</v>
      </c>
      <c r="EL8" s="58">
        <v>59.4</v>
      </c>
      <c r="EM8" s="58">
        <v>59.1</v>
      </c>
      <c r="EN8" s="58">
        <v>57</v>
      </c>
      <c r="EO8" s="58">
        <v>76.2</v>
      </c>
      <c r="EP8" s="58">
        <v>78.3</v>
      </c>
      <c r="EQ8" s="58">
        <v>74.2</v>
      </c>
      <c r="ER8" s="58">
        <v>74</v>
      </c>
      <c r="ES8" s="58">
        <v>76.8</v>
      </c>
      <c r="ET8" s="58">
        <v>71.7</v>
      </c>
      <c r="EU8" s="58">
        <v>72.900000000000006</v>
      </c>
      <c r="EV8" s="58">
        <v>73.900000000000006</v>
      </c>
      <c r="EW8" s="58">
        <v>74.3</v>
      </c>
      <c r="EX8" s="58">
        <v>72.2</v>
      </c>
      <c r="EY8" s="58">
        <v>70.400000000000006</v>
      </c>
      <c r="EZ8" s="59">
        <v>40960573</v>
      </c>
      <c r="FA8" s="59">
        <v>41069568</v>
      </c>
      <c r="FB8" s="59">
        <v>41691246</v>
      </c>
      <c r="FC8" s="59">
        <v>41298779</v>
      </c>
      <c r="FD8" s="59">
        <v>41392136</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SL832</cp:lastModifiedBy>
  <dcterms:created xsi:type="dcterms:W3CDTF">2025-01-16T06:44:18Z</dcterms:created>
  <dcterms:modified xsi:type="dcterms:W3CDTF">2025-02-06T08:03:05Z</dcterms:modified>
  <cp:category/>
</cp:coreProperties>
</file>